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RAFFA MÜSABAKALARI " sheetId="1" r:id="rId1"/>
    <sheet name="PETANK MÜSABAKALARI" sheetId="2" r:id="rId2"/>
    <sheet name="altınnokta bayan" sheetId="3" r:id="rId3"/>
    <sheet name="altınnokta ERKEK" sheetId="4" r:id="rId4"/>
  </sheets>
  <definedNames>
    <definedName name="_xlnm.Print_Area" localSheetId="1">'PETANK MÜSABAKALARI'!$BT$1:$CI$12</definedName>
  </definedNames>
  <calcPr fullCalcOnLoad="1"/>
</workbook>
</file>

<file path=xl/sharedStrings.xml><?xml version="1.0" encoding="utf-8"?>
<sst xmlns="http://schemas.openxmlformats.org/spreadsheetml/2006/main" count="872" uniqueCount="250">
  <si>
    <t>TAKIMLAR</t>
  </si>
  <si>
    <t>TAKIM I</t>
  </si>
  <si>
    <t>TAKIM II</t>
  </si>
  <si>
    <t>S.NO</t>
  </si>
  <si>
    <t>TAKIM</t>
  </si>
  <si>
    <t>2.TUR PUAN DURUMU</t>
  </si>
  <si>
    <t>2. TUR MÜSABAKALARI</t>
  </si>
  <si>
    <t>BOCCE LİGİ</t>
  </si>
  <si>
    <t>ANTALYA YAT YELKEN</t>
  </si>
  <si>
    <t>İSTANBUL ELİT</t>
  </si>
  <si>
    <t>ANKARA KAZAN</t>
  </si>
  <si>
    <t>MUĞLA GSİM</t>
  </si>
  <si>
    <t>BURSA HSNĞ TOKİ</t>
  </si>
  <si>
    <t>GÜMÜŞHANE GSİM</t>
  </si>
  <si>
    <t>ANKARA SİTAL</t>
  </si>
  <si>
    <t>İZMİR BOCCE</t>
  </si>
  <si>
    <t>ESKİŞEHİR ESJİM</t>
  </si>
  <si>
    <t>BURSA ÇEKİRGE</t>
  </si>
  <si>
    <t xml:space="preserve">BARTIN KTL </t>
  </si>
  <si>
    <t>BOLU GENÇLİK</t>
  </si>
  <si>
    <t>BOLU BELEDİYE</t>
  </si>
  <si>
    <t>KOCAELİ ÜNİVERSİTESİ</t>
  </si>
  <si>
    <t>KONAK BELEDİYE</t>
  </si>
  <si>
    <t>ANTALYA KEMER</t>
  </si>
  <si>
    <t>ESKİŞEHİR GSİM</t>
  </si>
  <si>
    <t>İSTANBUL BOCCE</t>
  </si>
  <si>
    <t>BARTIN KTL</t>
  </si>
  <si>
    <t>BURSA HSNĞA TOKİ</t>
  </si>
  <si>
    <t>İZMİR KONAK</t>
  </si>
  <si>
    <t>SET AVERAJI</t>
  </si>
  <si>
    <t>SAYI
AVERAJI</t>
  </si>
  <si>
    <t>SONUÇ</t>
  </si>
  <si>
    <t>ÜÇLER</t>
  </si>
  <si>
    <t>TEKLER</t>
  </si>
  <si>
    <t>ÇİFTLER</t>
  </si>
  <si>
    <t>SET
AVERAJI</t>
  </si>
  <si>
    <t>PUAN</t>
  </si>
  <si>
    <t>OYUNCULAR</t>
  </si>
  <si>
    <t>TAKIMLARIN OYUNCU LİSTELERİ</t>
  </si>
  <si>
    <t>Bora Kaya,Evren Türkyılmaz,Semra Akyüz,Meltem Saatli</t>
  </si>
  <si>
    <t>Emre Abar,Mesut Ergişi,Caner Makara,Gözde Çankaya,Meryem Savaş</t>
  </si>
  <si>
    <t>Tamer Sığ,Cafer Denizci,Yasin Şen,Nargile Musagil.İkbal Kavalcı</t>
  </si>
  <si>
    <t>Ü.Zafer Dokucu,Demet Öztürk,Özde Dumlupınar</t>
  </si>
  <si>
    <t>Sefa Arslan,Sertaç Özçelik,Sevil Öztürk,Zeynep Solmaz</t>
  </si>
  <si>
    <t>Mehmet Karataş,M.Garip Tarçın,Nilay Gündüz,Sevgi Bostancı</t>
  </si>
  <si>
    <t>Buğra Arslan,Ezgi Aktürk,Levent Kader,Hakan Keskin,Duygu Ölmez</t>
  </si>
  <si>
    <t>Osman Batuk,Çağdaş Şenesen,Kemal Pirinç,Sıla Pusat,Tuğçe Özlü</t>
  </si>
  <si>
    <t>Yılmaz Güzelocak,Sevda Keklik,Seda Geridönmez</t>
  </si>
  <si>
    <t>Fatih Öztürk,Gülçin Esen,Merve Uçan,Yunus Emre Engin,</t>
  </si>
  <si>
    <t>İsmet Resullü,Özlem Korkmaz,Merve Güneş,</t>
  </si>
  <si>
    <t>Barış Külcü,Dilara Bandakçıoğlu,Sevgi Aktaş,Mehmet Durbin</t>
  </si>
  <si>
    <t>Sefa Arslan,Sertaç Özçelik,Zeynep Solmaz,Sevil Öztürk</t>
  </si>
  <si>
    <t>Cem Demirci,İsmail Meşedalı,Hülya Tümenci,Melike Üzüm,Damla Küçük</t>
  </si>
  <si>
    <t>Özkay Kaplan,A.Murat Erçetin,Ahmet Çam,Nazan Aşçıoğlu,Sevcan Akbaba</t>
  </si>
  <si>
    <t>Faik Öztürk,Yunus Öztürk,Melike Boz,Tuğba Fıçıcı,</t>
  </si>
  <si>
    <t>Mikail Bekar,Müsebbiha Kılınç,Mustafas Arslantaş,Deniz Demir</t>
  </si>
  <si>
    <t>Sıla Pusat,Çağdaş Şenesen,Tuğçe Özlü,Kemal Pirinç,Belfu Okalan</t>
  </si>
  <si>
    <t>Pembe Yılmaztürk,Şinasi Seleciler,Birkan Tülek,Serpil Mutlu</t>
  </si>
  <si>
    <t>Mesut Ergişi,Gözde Çankaya,Meryem Savaş,</t>
  </si>
  <si>
    <t>Halil Yüceer,Özde Dumlupınar,Süleyman Gönülateş,Demet Öztürk</t>
  </si>
  <si>
    <t>SAYI AVERAJ</t>
  </si>
  <si>
    <t>SAYI
AVERAJ</t>
  </si>
  <si>
    <t>Yılmaz Güzelocak,Sevda Keklik,Seda Geridönmez,Ramazan Ömeroğlu</t>
  </si>
  <si>
    <t>Özay Kaplan,Canip Arslan,A.Murat Erçetin,Ahmet Çam</t>
  </si>
  <si>
    <t xml:space="preserve"> </t>
  </si>
  <si>
    <t>Barış Külcü,Dilara Bandakçıoğlu,Sevgi Aktaş</t>
  </si>
  <si>
    <t>Melike Boz,Faik Öztürk,Yunus Öztürk,Barış Küçük,Tuğba Fıçıcı</t>
  </si>
  <si>
    <t>Özlem Korkmaz,Merve Güneş,İsmet Resullü,</t>
  </si>
  <si>
    <t>Mustafa Arslantaş,Mikail Bekar,Deniz Demir,Mine Demir</t>
  </si>
  <si>
    <t>İlke Kumartaşlıoğlu,Gökhan Çelik,Emre Timur,Merve Öztürk,Talia Kumartaşlıoğlu.</t>
  </si>
  <si>
    <t>İsmail Meşedalı,Melike Üzüm,Taha Fıçıcı,Hülya Tümenci,Damla Üzüm</t>
  </si>
  <si>
    <t>Şinasi Seleciler,Birkan Tülek,Pembe Yılmaztürk,Serpil Mutlu</t>
  </si>
  <si>
    <t>Buğra Arslan,Levent Kader,Furkan Gültekin,Ezgi Öztürk,Bedriye Türkyılmaz</t>
  </si>
  <si>
    <t>Gökhan Çelik,Merve Öztürk,Emre Timur,İlke Kumartaşlıoğlu,Merve Timur,
Can Tükenmez</t>
  </si>
  <si>
    <t>Emin Kızılay,Özlenen Candar,Bora Kaya,Semra Akyüz</t>
  </si>
  <si>
    <t>Gülçin Esen,Fatih Öztürk,Büşra Döner,</t>
  </si>
  <si>
    <t>Mustafa Arslantaş,Mikail Bekar,Deniz Demir,Müsebbiha Kılınç</t>
  </si>
  <si>
    <t>1. TUR MÜSABAKALARI (PETANK)</t>
  </si>
  <si>
    <t>1.TUR PUAN DURUMU (PETANK)</t>
  </si>
  <si>
    <t>1. TUR MÜSABAKALARI  (RAFFA)</t>
  </si>
  <si>
    <t>1.TUR PUAN DURUMU(RAFFA)</t>
  </si>
  <si>
    <t>2. TUR MÜSABAKALARI (RAFFA)</t>
  </si>
  <si>
    <t>2.TUR PUAN DURUMU  (RAFFA)</t>
  </si>
  <si>
    <t>3. TUR MÜSABAKALARI (RAFFA)</t>
  </si>
  <si>
    <t>3. TUR MÜSABAKALARI (PETANK)</t>
  </si>
  <si>
    <t xml:space="preserve">   TBBDF 2010 1.LİG BAYANLAR 
PETANK ALTIN NOKTA MÜSABAKA CETVELİ</t>
  </si>
  <si>
    <t>1ATIŞ</t>
  </si>
  <si>
    <t>2.ATIŞ</t>
  </si>
  <si>
    <t>3.ATIŞ</t>
  </si>
  <si>
    <t>4.ATIŞ</t>
  </si>
  <si>
    <t>5.ATIŞ</t>
  </si>
  <si>
    <t>TOP</t>
  </si>
  <si>
    <t>toplam</t>
  </si>
  <si>
    <t>EN
YÜKSEK</t>
  </si>
  <si>
    <t>BAYANLAR</t>
  </si>
  <si>
    <t xml:space="preserve">   TBBDF 2010 1.LİG ERKEKLER 
PETANK ALTIN NOKTA MÜSABAKA CETVELİ</t>
  </si>
  <si>
    <t>ERKEKLER</t>
  </si>
  <si>
    <t>BARTIN GENÇLİK</t>
  </si>
  <si>
    <t>KIRIKKALE GSİM</t>
  </si>
  <si>
    <t>BAFRA KEYDER</t>
  </si>
  <si>
    <t>ESKİŞEHİR ESSPOR</t>
  </si>
  <si>
    <t>BOLU BELEDİYESPOR</t>
  </si>
  <si>
    <t>BARTIN ORDUYERİ FATİH</t>
  </si>
  <si>
    <t>BURSA EMEK</t>
  </si>
  <si>
    <t>BARTIN KTL GSK</t>
  </si>
  <si>
    <t>SAMSUN ALAÇAM</t>
  </si>
  <si>
    <t>İZMİR KONAK BELEDİYESPOR</t>
  </si>
  <si>
    <t>BURSA HASANAĞA TOKİ</t>
  </si>
  <si>
    <t>YALOVA ACARSPOR</t>
  </si>
  <si>
    <t>KIRIKKALE GSK</t>
  </si>
  <si>
    <t>YALOVA GSK</t>
  </si>
  <si>
    <t>BOLU GENÇLİK MERKEZİ</t>
  </si>
  <si>
    <t>4. TUR MÜSABAKALARI (PETANK)</t>
  </si>
  <si>
    <t>4.TUR PUAN DURUMU(PETANK)</t>
  </si>
  <si>
    <t>5. TUR MÜSABAKALARI (PETANK)</t>
  </si>
  <si>
    <t>5.TUR PUAN DURUMU(PETANK)</t>
  </si>
  <si>
    <t>6. TUR MÜSABAKALARI (PETANK)</t>
  </si>
  <si>
    <t>6.TUR PUAN DURUMU(PETANK)</t>
  </si>
  <si>
    <t>Özlenen Candar,Bora Kaya,Evren Türkyılmaz,Neslihan Sertkaya</t>
  </si>
  <si>
    <t>İsmail Meşedalı,Melike Üzüm,Damla Küçük,Taha Fıçıcı</t>
  </si>
  <si>
    <t>Tamer Sığ,Cafer Denizci,Tolga Yücel,Tansu Yıldırım,İkbal Kavalcı</t>
  </si>
  <si>
    <t>Sıla Pusat,Çağdaş Şenesen,Tuğçe Özlü,Kemal Pirinç,</t>
  </si>
  <si>
    <t>Sefa Arslan,Zeynep Solmaz,Sevil Öztürk</t>
  </si>
  <si>
    <t>Dilara Bandakçıoğlu,Sevgi Aktaş,Mehmet Durbin,Emre Aydemir</t>
  </si>
  <si>
    <t>İsmet Resullü,Özlem Korkmaz,Merve Güneş,Rüstem Hamdi</t>
  </si>
  <si>
    <t>Pembe Yılmaztürk,Şinasi Seleciler,Birkan Tülek,Serpil Yılmaz,Alican Karataş</t>
  </si>
  <si>
    <t>Mesut Ergişi,Gözde Çankaya,Meryem Savaş,Caner Makara</t>
  </si>
  <si>
    <t>Gökhan Çelik,Merve Öztürk,İlke Kumartaşlıoğlu,Can Tükenmez,Talia Kumartaşlıoğlu</t>
  </si>
  <si>
    <t>3.TUR PUAN DURUMU (RAFFA)</t>
  </si>
  <si>
    <t>Mehmet Karataş,M.Garip Tarçın,Benay  Gündüz,Sevgi Bostancı</t>
  </si>
  <si>
    <t>Özlem Korkmaz,Merve Güneş,İsmet Resullü,Rüstem Hamdi</t>
  </si>
  <si>
    <t>Şinasi Seleciler,Birkan Tülek,Pembe Yılmaztürk,Serpil Yılmaz,Alican Karataş</t>
  </si>
  <si>
    <t>Özay Kaplan,Canip Arslan,Nazan Aşçıoğlu,Sevcan Akbaba,Ahmet Çam</t>
  </si>
  <si>
    <t>Mustafa Arslantaş,Mikail Bekar,Deniz Demir,Müsebbiha Kılınç,Bekir Özkara,Mine Demir</t>
  </si>
  <si>
    <t>Fatih Öztürk,Gülçin Esen,Merve Uçan,</t>
  </si>
  <si>
    <t>Melike Boz,Faik Öztürk,Tuğba Fıçıcı</t>
  </si>
  <si>
    <t>Tamer Sığ,Cafer Denizci,İkbal Kavalcı,Remziye Balık</t>
  </si>
  <si>
    <t>İlke Kumartaşlıoğlu,Emre Timur,Merve Öztürk,Talia Kumartaşlıoğlu.,Emre Timur,Can Erdem Tükenmez</t>
  </si>
  <si>
    <t>Dilara Bandakçıoğlu</t>
  </si>
  <si>
    <t>Sıla Pusat</t>
  </si>
  <si>
    <t>Neslihan Sertkaya</t>
  </si>
  <si>
    <t>Özlem Korkmaz</t>
  </si>
  <si>
    <t>Ezgi Aktürk</t>
  </si>
  <si>
    <t>Zeynep Solmaz</t>
  </si>
  <si>
    <t>Melike Boz</t>
  </si>
  <si>
    <t>Serpil Mutlu</t>
  </si>
  <si>
    <t>Hülya Tümenci</t>
  </si>
  <si>
    <t>Özde Dumlupınar</t>
  </si>
  <si>
    <t>Gülçin Esen</t>
  </si>
  <si>
    <t>Sevcan Akbaba</t>
  </si>
  <si>
    <t>İkbal Kavalcı</t>
  </si>
  <si>
    <t>Talia Kumartaşlıoğlu</t>
  </si>
  <si>
    <t>Müsebbiha Kılıç</t>
  </si>
  <si>
    <t>Gözde Çankaya</t>
  </si>
  <si>
    <t>Sevgi Bostancı</t>
  </si>
  <si>
    <t>Sevda Keklik</t>
  </si>
  <si>
    <t>Sertaç Özçelik</t>
  </si>
  <si>
    <t>Emin Kızılay</t>
  </si>
  <si>
    <t>Osman Batuk</t>
  </si>
  <si>
    <t>Mesut Ergişi</t>
  </si>
  <si>
    <t>Tamer Sığ</t>
  </si>
  <si>
    <t>Yılmaz Güzelocak</t>
  </si>
  <si>
    <t>İsmet Resullü</t>
  </si>
  <si>
    <t>Mikail Bekar</t>
  </si>
  <si>
    <t>Mehmet Durbin</t>
  </si>
  <si>
    <t>Halil Yüceer</t>
  </si>
  <si>
    <t>Murat Erçetin</t>
  </si>
  <si>
    <t>İbrahim Çidem</t>
  </si>
  <si>
    <t>Mehmet Karataş</t>
  </si>
  <si>
    <t>Yunus Öztürk</t>
  </si>
  <si>
    <t>Fatih Öztürk</t>
  </si>
  <si>
    <t>Birkan Tülek</t>
  </si>
  <si>
    <t>Buğra Arslan</t>
  </si>
  <si>
    <t>Gökhan Çelik</t>
  </si>
  <si>
    <t>Özkay Kaplan</t>
  </si>
  <si>
    <t>Sefa Arslan</t>
  </si>
  <si>
    <t>Sevgi Aktaş</t>
  </si>
  <si>
    <t>İsmail Meşedalı,Melike Üzüm,İbrahim Çidem,Hülya Tümenci,Cem Demirci</t>
  </si>
  <si>
    <t>Mesut Ergişi,Gözde Çankaya,Meryem Savaş,Emre Abar</t>
  </si>
  <si>
    <t>İsmet Resullü,Özlem Korkmaz,Merve Güneş</t>
  </si>
  <si>
    <t>Faik Öztürk,Yunus Öztürk,Melike Boz,Tuğba Fıçıcı,Barış Küçük</t>
  </si>
  <si>
    <t>3.TUR PUAN DURUMU (PETANK)</t>
  </si>
  <si>
    <t>Petank ta altın nokta ve geleneksel 1 den 18 e sıralanacak , sonra en üsteki takıma 18 puan son takıma 1 puan verilecek</t>
  </si>
  <si>
    <t>Altın nokta puanını 2 bölü 5 ile gelenekseli 3 bölü 5 ile çarparak ikisini topla ,çıkan sıralamaya göre 1 den 18 e kadar sıralanacak</t>
  </si>
  <si>
    <t>petank ,raffa ve volada hepsinin puanları toplanacak ve 1 den 18 e kadar sıralanacak</t>
  </si>
  <si>
    <t>Ü.Zafer Dokucu,Demet Öztürk,Özde DumlupınarSüleyman Gönülateş</t>
  </si>
  <si>
    <t>Tamer Sığ,Cafer Denizci,Tolga Yücel,Tansu Yıldırım,İkbal Kavalcı,Yasin Şen</t>
  </si>
  <si>
    <t>Gökhan Çelik,İlke Kumartaşlıoğlu,Can Tükenmez,Talia Kumartaşlıoğlu,Emre Timur</t>
  </si>
  <si>
    <t xml:space="preserve">erkekler </t>
  </si>
  <si>
    <t>bayanlar</t>
  </si>
  <si>
    <t>G.Toplam</t>
  </si>
  <si>
    <t>4. TUR MÜSABAKALARI(RAFFA)</t>
  </si>
  <si>
    <t>altın noktada en yüksek skorlar toplanacak bayanlar erkekler birlikte olacak sonra ek yüksekten aşağıya sıralanacak</t>
  </si>
  <si>
    <t xml:space="preserve">                                 OYUNCULAR</t>
  </si>
  <si>
    <t xml:space="preserve">        PUAN</t>
  </si>
  <si>
    <t>5. TUR MÜSABAKALARI (RAFFA)</t>
  </si>
  <si>
    <t>Pembe Yılmaztürk,Birkan Tülek,Serpil Yılmaz,Alican Karataş,Hakan Ertan</t>
  </si>
  <si>
    <t>Mesut Ergişi,Gözde Çankaya,Aybike İsoparlak,Caner Makara</t>
  </si>
  <si>
    <t>Özkay Kaplan,Sevcan Akbaba,İ.Hakkı Yılmaz,Canip Arslan</t>
  </si>
  <si>
    <t>Yılmaz Güzelocak,Sevda Keklik,Seda Geridönmez,İÖztürkbrahim</t>
  </si>
  <si>
    <t>Mikail Bekar,Müsebbiha Kılınç,Mustafas Arslantaş,Deniz Demir,Bekir Özkara</t>
  </si>
  <si>
    <t>Gülçin Esen,Fatih Öztürk,Büşra Döner,Merve Uçan</t>
  </si>
  <si>
    <t>Tamer Sığ,Cafer Denizci,Tolga Yücel,İkbal Kavalcı,Yasin Şen,Remziye Balık</t>
  </si>
  <si>
    <t>İsmail Meşedalı,Damla Küçük,İbrahim Çidem,Cem Demirci,Zeynep Özrürk</t>
  </si>
  <si>
    <t>Sıla Pusat,Çağdaş Şenesen,Tuğçe Özlü,Kemal Pirinç,Berfu Okalan</t>
  </si>
  <si>
    <t>İlke Kumartaşlıoğlu,Talia Kumartaşlıoğlu,Hüseyin Tükenmez</t>
  </si>
  <si>
    <t>Mehmet Karataş,M.Garip Tarçın,Nilay Gündüz,Benay Gündüz</t>
  </si>
  <si>
    <t>Buğra Arslan,Levent Kader,Furkan Gültekin,Ezgi Aktürk,Bedriye Türkyılmaz</t>
  </si>
  <si>
    <t>Özlem Korkmaz,Merve Güneş,Rüstem Hamdi,İnci Ece Öztürk,Varol Çakır</t>
  </si>
  <si>
    <t>Dilara Bandakçıoğlu,Sevgi Aktaş,Murat Şan,Barış Külcü</t>
  </si>
  <si>
    <t>Tamer Sığ,Cafer Denizci,İkbal Kavalcı,Yasin Şen,Tansu Yıldırım</t>
  </si>
  <si>
    <t>Sıla Pusat,Tuğçe Özlü,Kemal Pirinç,Berfu Okalan</t>
  </si>
  <si>
    <t>Halil Yüceer,Süleyman Gönülateş,Demet Öztürk,Funda Dokucu,Filiz Kıl</t>
  </si>
  <si>
    <t>Özlenen Candar,Bora Kaya,Semra Akyüz,Neslihan Sertkaya</t>
  </si>
  <si>
    <t>Özkay Kaplan,Sevcan Akbaba,İ.Hakkı Yılmaz,A.Murat Erçetin</t>
  </si>
  <si>
    <t>Pembe Yılmaztürk,Birkan Tülek,Serpil Mutlu,Alican Karataş,Hakan Ertan</t>
  </si>
  <si>
    <t>Mesut Ergişi,Gözde Çankaya,Caner Makara,Emre Abar,Meryem Savaş</t>
  </si>
  <si>
    <t>Gülçin Esen,Fatih Öztürk,Merve Uçan,</t>
  </si>
  <si>
    <t>Sefa Arslan,Zeynep Solmaz,Sevil Öztürk,Sertaç Özçelik</t>
  </si>
  <si>
    <t>Mustafa Arslantaş,Mikail Bekar,Deniz Demir,Bekir Özkara,Mine Demir</t>
  </si>
  <si>
    <t>İsmail Meşedalı,İbrahim Çidem,Cem Demirci,Damla Küçük,Zeynep Öztürk</t>
  </si>
  <si>
    <t>Özlem Korkmaz,Merve Güneş,İnci Ece Öztürk,Rüstem Hamdi,Varol Çakır</t>
  </si>
  <si>
    <t>Birkan Tülek,Pembe Yılmaztürk,Serpil Yılmaz,Alican Karataş</t>
  </si>
  <si>
    <t>Bora Kaya,Evren Türkyılmaz,Semra Akyüz,Özlenen Candar</t>
  </si>
  <si>
    <t>Barış Külcü,Dilara Bandakçıoğlu,Sevgi Aktaş,Murat Şan</t>
  </si>
  <si>
    <t>Ü.Zafer Dokucu,Demet Öztürk,Süleyman Gönülateş,Filiz Kın</t>
  </si>
  <si>
    <t>Melike Boz,Faik Öztürk,Tuğba Fıçıcı,Yunus Öztürk</t>
  </si>
  <si>
    <t>İlke Kumartaşlıoğlu,Talia Kumartaşlıoğlu.,Hüseyin Tükenmez</t>
  </si>
  <si>
    <t>Osman Batuk,Çağdaş Şenesen,Kemal Pirinç,Sıla Pusat,Tuğçe Özlü,Berfu Okalan</t>
  </si>
  <si>
    <t>Mesut Ergişi,Caner Makara,Gözde Çankaya,Aybüke Nida Parlak</t>
  </si>
  <si>
    <t>Mehmet Karataş,M.Garip Tarçın,Benay  Gündüz,Nilay Gündüz</t>
  </si>
  <si>
    <t>Yılmaz Güzelocak,Sevda Keklik,Seda Geridönmez,</t>
  </si>
  <si>
    <t>Özlem Korkmaz,Merve Güneş,Rüstem Hamdi,İsmet Resullü</t>
  </si>
  <si>
    <t>Özay Kaplan,Sevcan Akbaba,İ.Hakkı Yılmaz,Murat Erçetin</t>
  </si>
  <si>
    <t>Mustafa Arslantaş,Mikail Bekar,Deniz Demir,Bekir Özkara,Mine Demir,Müsebbiha Kılıç</t>
  </si>
  <si>
    <t>Buğra Arslan,Ezgi Aktürk,Levent Kader,Duygu Ölmez</t>
  </si>
  <si>
    <t>Tamer Sığ,Cafer Denizci,İkbal Kavalcı,Yasin Şen,Remziye Balık</t>
  </si>
  <si>
    <t>Birkan Tülek,Pembe Yılmaztürk,Serpil Mutlu,Alican Karataş,Mustafa Çeribaş</t>
  </si>
  <si>
    <t>Ü.Zafer Dokucu,Demet Öztürk,Süleyman Gönülateş,Filiz KınHalil Yüceer</t>
  </si>
  <si>
    <t>Mesut Ergişi,Caner Makara,Gözde Çankaya,Aybüke Nida Parlak,Meryem Savaş,Emre Abar</t>
  </si>
  <si>
    <t>Mustafa Arslantaş,Mikail Bekar,Deniz Demir,Bekir Özkara,Mine Demir,</t>
  </si>
  <si>
    <t>Tamer Sığ,Cafer Denizci,İkbal Kavalcı,Yasin Şen,Remziye BalıkTansu Yıldırım</t>
  </si>
  <si>
    <t>Özlem Korkmaz,Merve Güneş,Rüstem Hamdi,İsmet Resullü,İnci Öztürk</t>
  </si>
  <si>
    <t>Birkan Tülek,Pembe Yılmaztürk,Serpil Mutlu,Alican Karataş,Mustafa Çeribaş,Hakan Ertan</t>
  </si>
  <si>
    <t>Buğra Arslan,Ezgi Aktürk,Levent Kader,Duygu Ölmez,Özlem Kotol</t>
  </si>
  <si>
    <t>Ü.Zafer Dokucu,Demet Öztürk,Süleyman Gönülateş,Filiz Kın,Halil Yüceer</t>
  </si>
  <si>
    <t>6. TUR MÜSABAKALARI(RAFFA)</t>
  </si>
  <si>
    <t>4.TUR PUAN DURUMU(RAFFA)</t>
  </si>
  <si>
    <t>5.TUR PUAN DURUMU(RAFFA)</t>
  </si>
  <si>
    <t>6.TUR PUAN DURUMU(RAFFA)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</si>
</sst>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  <numFmt numFmtId="187" formatCode="0_ ;[Red]\-0\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 Tur"/>
      <family val="0"/>
    </font>
    <font>
      <b/>
      <i/>
      <sz val="14"/>
      <color indexed="1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 Tur"/>
      <family val="0"/>
    </font>
    <font>
      <b/>
      <sz val="10"/>
      <name val="Verdana"/>
      <family val="2"/>
    </font>
    <font>
      <b/>
      <sz val="16"/>
      <name val="Arial Tur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5" borderId="12" xfId="0" applyFont="1" applyFill="1" applyBorder="1" applyAlignment="1" applyProtection="1">
      <alignment horizontal="left"/>
      <protection hidden="1"/>
    </xf>
    <xf numFmtId="0" fontId="4" fillId="35" borderId="13" xfId="0" applyFont="1" applyFill="1" applyBorder="1" applyAlignment="1" applyProtection="1">
      <alignment horizontal="left"/>
      <protection hidden="1"/>
    </xf>
    <xf numFmtId="0" fontId="4" fillId="35" borderId="14" xfId="0" applyFont="1" applyFill="1" applyBorder="1" applyAlignment="1" applyProtection="1">
      <alignment horizontal="left"/>
      <protection hidden="1"/>
    </xf>
    <xf numFmtId="0" fontId="4" fillId="36" borderId="12" xfId="0" applyFont="1" applyFill="1" applyBorder="1" applyAlignment="1" applyProtection="1">
      <alignment horizontal="left"/>
      <protection hidden="1"/>
    </xf>
    <xf numFmtId="0" fontId="4" fillId="36" borderId="13" xfId="0" applyFont="1" applyFill="1" applyBorder="1" applyAlignment="1" applyProtection="1">
      <alignment horizontal="left"/>
      <protection hidden="1"/>
    </xf>
    <xf numFmtId="0" fontId="4" fillId="36" borderId="14" xfId="0" applyFont="1" applyFill="1" applyBorder="1" applyAlignment="1" applyProtection="1">
      <alignment horizontal="left"/>
      <protection hidden="1"/>
    </xf>
    <xf numFmtId="0" fontId="8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4" fillId="35" borderId="21" xfId="0" applyFont="1" applyFill="1" applyBorder="1" applyAlignment="1" applyProtection="1">
      <alignment horizontal="center" vertical="center"/>
      <protection hidden="1"/>
    </xf>
    <xf numFmtId="0" fontId="4" fillId="35" borderId="22" xfId="0" applyFont="1" applyFill="1" applyBorder="1" applyAlignment="1" applyProtection="1">
      <alignment horizontal="center" vertical="center"/>
      <protection hidden="1"/>
    </xf>
    <xf numFmtId="0" fontId="4" fillId="35" borderId="23" xfId="0" applyFont="1" applyFill="1" applyBorder="1" applyAlignment="1" applyProtection="1">
      <alignment horizontal="center" vertical="center"/>
      <protection hidden="1"/>
    </xf>
    <xf numFmtId="0" fontId="4" fillId="35" borderId="24" xfId="0" applyFont="1" applyFill="1" applyBorder="1" applyAlignment="1" applyProtection="1">
      <alignment horizontal="center" vertical="center"/>
      <protection hidden="1"/>
    </xf>
    <xf numFmtId="0" fontId="11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4" fillId="37" borderId="25" xfId="0" applyFont="1" applyFill="1" applyBorder="1" applyAlignment="1" applyProtection="1">
      <alignment horizontal="center" vertical="center"/>
      <protection hidden="1"/>
    </xf>
    <xf numFmtId="0" fontId="4" fillId="37" borderId="26" xfId="0" applyFont="1" applyFill="1" applyBorder="1" applyAlignment="1" applyProtection="1">
      <alignment horizontal="center" vertical="center"/>
      <protection hidden="1"/>
    </xf>
    <xf numFmtId="0" fontId="4" fillId="38" borderId="27" xfId="0" applyFont="1" applyFill="1" applyBorder="1" applyAlignment="1" applyProtection="1">
      <alignment horizontal="center" vertical="center"/>
      <protection hidden="1"/>
    </xf>
    <xf numFmtId="0" fontId="4" fillId="38" borderId="28" xfId="0" applyFont="1" applyFill="1" applyBorder="1" applyAlignment="1" applyProtection="1">
      <alignment horizontal="center" vertical="center"/>
      <protection hidden="1"/>
    </xf>
    <xf numFmtId="0" fontId="4" fillId="38" borderId="29" xfId="0" applyFont="1" applyFill="1" applyBorder="1" applyAlignment="1" applyProtection="1">
      <alignment horizontal="center" vertical="center"/>
      <protection hidden="1"/>
    </xf>
    <xf numFmtId="0" fontId="4" fillId="38" borderId="30" xfId="0" applyFont="1" applyFill="1" applyBorder="1" applyAlignment="1" applyProtection="1">
      <alignment horizontal="center" vertical="center"/>
      <protection hidden="1"/>
    </xf>
    <xf numFmtId="0" fontId="4" fillId="38" borderId="31" xfId="0" applyFont="1" applyFill="1" applyBorder="1" applyAlignment="1" applyProtection="1">
      <alignment horizontal="center" vertical="center"/>
      <protection hidden="1"/>
    </xf>
    <xf numFmtId="0" fontId="4" fillId="38" borderId="32" xfId="0" applyFont="1" applyFill="1" applyBorder="1" applyAlignment="1" applyProtection="1">
      <alignment horizontal="center" vertical="center"/>
      <protection hidden="1"/>
    </xf>
    <xf numFmtId="0" fontId="4" fillId="38" borderId="21" xfId="0" applyFont="1" applyFill="1" applyBorder="1" applyAlignment="1" applyProtection="1">
      <alignment horizontal="center" vertical="center"/>
      <protection hidden="1"/>
    </xf>
    <xf numFmtId="0" fontId="4" fillId="38" borderId="33" xfId="0" applyFont="1" applyFill="1" applyBorder="1" applyAlignment="1" applyProtection="1">
      <alignment horizontal="center" vertical="center"/>
      <protection hidden="1"/>
    </xf>
    <xf numFmtId="0" fontId="4" fillId="38" borderId="34" xfId="0" applyFont="1" applyFill="1" applyBorder="1" applyAlignment="1" applyProtection="1">
      <alignment horizontal="center" vertical="center"/>
      <protection hidden="1"/>
    </xf>
    <xf numFmtId="186" fontId="4" fillId="37" borderId="35" xfId="0" applyNumberFormat="1" applyFont="1" applyFill="1" applyBorder="1" applyAlignment="1" applyProtection="1">
      <alignment horizontal="center" vertical="center"/>
      <protection hidden="1"/>
    </xf>
    <xf numFmtId="186" fontId="4" fillId="37" borderId="36" xfId="0" applyNumberFormat="1" applyFont="1" applyFill="1" applyBorder="1" applyAlignment="1" applyProtection="1">
      <alignment horizontal="center" vertical="center"/>
      <protection hidden="1"/>
    </xf>
    <xf numFmtId="186" fontId="4" fillId="38" borderId="19" xfId="0" applyNumberFormat="1" applyFont="1" applyFill="1" applyBorder="1" applyAlignment="1" applyProtection="1">
      <alignment horizontal="center" vertical="center"/>
      <protection locked="0"/>
    </xf>
    <xf numFmtId="0" fontId="4" fillId="38" borderId="37" xfId="0" applyFont="1" applyFill="1" applyBorder="1" applyAlignment="1" applyProtection="1">
      <alignment horizontal="center" vertical="center"/>
      <protection locked="0"/>
    </xf>
    <xf numFmtId="0" fontId="4" fillId="38" borderId="31" xfId="0" applyFont="1" applyFill="1" applyBorder="1" applyAlignment="1" applyProtection="1">
      <alignment horizontal="center" vertical="center"/>
      <protection locked="0"/>
    </xf>
    <xf numFmtId="186" fontId="4" fillId="36" borderId="38" xfId="0" applyNumberFormat="1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4" fillId="38" borderId="21" xfId="0" applyFont="1" applyFill="1" applyBorder="1" applyAlignment="1" applyProtection="1">
      <alignment horizontal="center" vertical="center"/>
      <protection locked="0"/>
    </xf>
    <xf numFmtId="0" fontId="4" fillId="38" borderId="22" xfId="0" applyFont="1" applyFill="1" applyBorder="1" applyAlignment="1" applyProtection="1">
      <alignment horizontal="center" vertical="center"/>
      <protection locked="0"/>
    </xf>
    <xf numFmtId="0" fontId="4" fillId="36" borderId="22" xfId="0" applyFont="1" applyFill="1" applyBorder="1" applyAlignment="1" applyProtection="1">
      <alignment horizontal="center" vertical="center"/>
      <protection locked="0"/>
    </xf>
    <xf numFmtId="0" fontId="4" fillId="38" borderId="34" xfId="0" applyFont="1" applyFill="1" applyBorder="1" applyAlignment="1" applyProtection="1">
      <alignment horizontal="center" vertical="center"/>
      <protection locked="0"/>
    </xf>
    <xf numFmtId="0" fontId="4" fillId="38" borderId="24" xfId="0" applyFont="1" applyFill="1" applyBorder="1" applyAlignment="1" applyProtection="1">
      <alignment horizontal="center" vertical="center"/>
      <protection locked="0"/>
    </xf>
    <xf numFmtId="0" fontId="4" fillId="36" borderId="39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11" fillId="34" borderId="22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4" fillId="37" borderId="30" xfId="0" applyFont="1" applyFill="1" applyBorder="1" applyAlignment="1" applyProtection="1">
      <alignment horizontal="center" vertical="center"/>
      <protection hidden="1"/>
    </xf>
    <xf numFmtId="0" fontId="4" fillId="37" borderId="32" xfId="0" applyFont="1" applyFill="1" applyBorder="1" applyAlignment="1" applyProtection="1">
      <alignment horizontal="center" vertical="center"/>
      <protection hidden="1"/>
    </xf>
    <xf numFmtId="0" fontId="4" fillId="37" borderId="33" xfId="0" applyFont="1" applyFill="1" applyBorder="1" applyAlignment="1" applyProtection="1">
      <alignment horizontal="center" vertical="center"/>
      <protection hidden="1"/>
    </xf>
    <xf numFmtId="186" fontId="4" fillId="37" borderId="40" xfId="0" applyNumberFormat="1" applyFont="1" applyFill="1" applyBorder="1" applyAlignment="1" applyProtection="1">
      <alignment horizontal="center" vertical="center"/>
      <protection hidden="1"/>
    </xf>
    <xf numFmtId="186" fontId="4" fillId="37" borderId="28" xfId="0" applyNumberFormat="1" applyFont="1" applyFill="1" applyBorder="1" applyAlignment="1" applyProtection="1">
      <alignment horizontal="center" vertical="center"/>
      <protection hidden="1"/>
    </xf>
    <xf numFmtId="186" fontId="4" fillId="37" borderId="29" xfId="0" applyNumberFormat="1" applyFont="1" applyFill="1" applyBorder="1" applyAlignment="1" applyProtection="1">
      <alignment horizontal="center" vertical="center"/>
      <protection hidden="1"/>
    </xf>
    <xf numFmtId="0" fontId="4" fillId="39" borderId="25" xfId="0" applyFont="1" applyFill="1" applyBorder="1" applyAlignment="1" applyProtection="1">
      <alignment horizontal="center" vertical="center"/>
      <protection locked="0"/>
    </xf>
    <xf numFmtId="0" fontId="4" fillId="39" borderId="41" xfId="0" applyFont="1" applyFill="1" applyBorder="1" applyAlignment="1" applyProtection="1">
      <alignment horizontal="center" vertical="center"/>
      <protection locked="0"/>
    </xf>
    <xf numFmtId="186" fontId="4" fillId="39" borderId="41" xfId="0" applyNumberFormat="1" applyFont="1" applyFill="1" applyBorder="1" applyAlignment="1" applyProtection="1">
      <alignment horizontal="center" vertical="center"/>
      <protection locked="0"/>
    </xf>
    <xf numFmtId="186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9" borderId="26" xfId="0" applyFont="1" applyFill="1" applyBorder="1" applyAlignment="1" applyProtection="1">
      <alignment horizontal="center" vertical="center"/>
      <protection locked="0"/>
    </xf>
    <xf numFmtId="0" fontId="4" fillId="39" borderId="42" xfId="0" applyFont="1" applyFill="1" applyBorder="1" applyAlignment="1" applyProtection="1">
      <alignment horizontal="center" vertical="center"/>
      <protection locked="0"/>
    </xf>
    <xf numFmtId="186" fontId="4" fillId="36" borderId="21" xfId="0" applyNumberFormat="1" applyFont="1" applyFill="1" applyBorder="1" applyAlignment="1" applyProtection="1">
      <alignment horizontal="center" vertical="center"/>
      <protection locked="0"/>
    </xf>
    <xf numFmtId="0" fontId="4" fillId="39" borderId="43" xfId="0" applyFont="1" applyFill="1" applyBorder="1" applyAlignment="1" applyProtection="1">
      <alignment horizontal="center" vertical="center"/>
      <protection locked="0"/>
    </xf>
    <xf numFmtId="0" fontId="4" fillId="39" borderId="44" xfId="0" applyFont="1" applyFill="1" applyBorder="1" applyAlignment="1" applyProtection="1">
      <alignment horizontal="center" vertical="center"/>
      <protection locked="0"/>
    </xf>
    <xf numFmtId="186" fontId="4" fillId="36" borderId="34" xfId="0" applyNumberFormat="1" applyFont="1" applyFill="1" applyBorder="1" applyAlignment="1" applyProtection="1">
      <alignment horizontal="center" vertical="center"/>
      <protection locked="0"/>
    </xf>
    <xf numFmtId="0" fontId="8" fillId="36" borderId="45" xfId="0" applyFont="1" applyFill="1" applyBorder="1" applyAlignment="1">
      <alignment horizontal="center" wrapText="1"/>
    </xf>
    <xf numFmtId="0" fontId="10" fillId="40" borderId="18" xfId="0" applyFont="1" applyFill="1" applyBorder="1" applyAlignment="1">
      <alignment horizontal="center" vertical="center" wrapText="1"/>
    </xf>
    <xf numFmtId="1" fontId="4" fillId="40" borderId="20" xfId="0" applyNumberFormat="1" applyFont="1" applyFill="1" applyBorder="1" applyAlignment="1" applyProtection="1">
      <alignment horizontal="center" vertical="center"/>
      <protection hidden="1"/>
    </xf>
    <xf numFmtId="1" fontId="4" fillId="40" borderId="19" xfId="0" applyNumberFormat="1" applyFont="1" applyFill="1" applyBorder="1" applyAlignment="1" applyProtection="1">
      <alignment horizontal="center" vertical="center"/>
      <protection locked="0"/>
    </xf>
    <xf numFmtId="187" fontId="4" fillId="40" borderId="20" xfId="0" applyNumberFormat="1" applyFont="1" applyFill="1" applyBorder="1" applyAlignment="1" applyProtection="1">
      <alignment horizontal="center" vertical="center"/>
      <protection hidden="1"/>
    </xf>
    <xf numFmtId="187" fontId="4" fillId="40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24" xfId="0" applyFont="1" applyFill="1" applyBorder="1" applyAlignment="1" applyProtection="1">
      <alignment horizontal="center" vertical="center"/>
      <protection locked="0"/>
    </xf>
    <xf numFmtId="0" fontId="4" fillId="35" borderId="34" xfId="0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187" fontId="4" fillId="40" borderId="11" xfId="0" applyNumberFormat="1" applyFont="1" applyFill="1" applyBorder="1" applyAlignment="1" applyProtection="1">
      <alignment horizontal="center" vertical="center"/>
      <protection hidden="1"/>
    </xf>
    <xf numFmtId="186" fontId="4" fillId="39" borderId="21" xfId="0" applyNumberFormat="1" applyFont="1" applyFill="1" applyBorder="1" applyAlignment="1" applyProtection="1">
      <alignment horizontal="center" vertical="center"/>
      <protection locked="0"/>
    </xf>
    <xf numFmtId="186" fontId="4" fillId="39" borderId="22" xfId="0" applyNumberFormat="1" applyFont="1" applyFill="1" applyBorder="1" applyAlignment="1" applyProtection="1">
      <alignment horizontal="center" vertical="center"/>
      <protection locked="0"/>
    </xf>
    <xf numFmtId="186" fontId="4" fillId="39" borderId="34" xfId="0" applyNumberFormat="1" applyFont="1" applyFill="1" applyBorder="1" applyAlignment="1" applyProtection="1">
      <alignment horizontal="center" vertical="center"/>
      <protection locked="0"/>
    </xf>
    <xf numFmtId="186" fontId="4" fillId="39" borderId="24" xfId="0" applyNumberFormat="1" applyFont="1" applyFill="1" applyBorder="1" applyAlignment="1" applyProtection="1">
      <alignment horizontal="center" vertical="center"/>
      <protection locked="0"/>
    </xf>
    <xf numFmtId="0" fontId="4" fillId="35" borderId="46" xfId="0" applyFont="1" applyFill="1" applyBorder="1" applyAlignment="1" applyProtection="1">
      <alignment horizontal="center" vertical="center"/>
      <protection hidden="1"/>
    </xf>
    <xf numFmtId="187" fontId="4" fillId="40" borderId="47" xfId="0" applyNumberFormat="1" applyFont="1" applyFill="1" applyBorder="1" applyAlignment="1" applyProtection="1">
      <alignment horizontal="center" vertical="center"/>
      <protection hidden="1"/>
    </xf>
    <xf numFmtId="0" fontId="4" fillId="37" borderId="29" xfId="0" applyFont="1" applyFill="1" applyBorder="1" applyAlignment="1" applyProtection="1">
      <alignment horizontal="center" vertical="center"/>
      <protection hidden="1"/>
    </xf>
    <xf numFmtId="186" fontId="4" fillId="37" borderId="48" xfId="0" applyNumberFormat="1" applyFont="1" applyFill="1" applyBorder="1" applyAlignment="1" applyProtection="1">
      <alignment horizontal="center" vertical="center"/>
      <protection hidden="1"/>
    </xf>
    <xf numFmtId="187" fontId="4" fillId="40" borderId="38" xfId="0" applyNumberFormat="1" applyFont="1" applyFill="1" applyBorder="1" applyAlignment="1" applyProtection="1">
      <alignment horizontal="center" vertical="center"/>
      <protection hidden="1"/>
    </xf>
    <xf numFmtId="0" fontId="4" fillId="37" borderId="27" xfId="0" applyFont="1" applyFill="1" applyBorder="1" applyAlignment="1" applyProtection="1">
      <alignment horizontal="center" vertical="center"/>
      <protection hidden="1"/>
    </xf>
    <xf numFmtId="186" fontId="4" fillId="37" borderId="49" xfId="0" applyNumberFormat="1" applyFont="1" applyFill="1" applyBorder="1" applyAlignment="1" applyProtection="1">
      <alignment horizontal="center" vertical="center"/>
      <protection hidden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40" borderId="51" xfId="0" applyFont="1" applyFill="1" applyBorder="1" applyAlignment="1">
      <alignment horizontal="center" vertical="center" wrapText="1"/>
    </xf>
    <xf numFmtId="0" fontId="10" fillId="40" borderId="52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wrapText="1"/>
    </xf>
    <xf numFmtId="186" fontId="4" fillId="39" borderId="55" xfId="0" applyNumberFormat="1" applyFont="1" applyFill="1" applyBorder="1" applyAlignment="1" applyProtection="1">
      <alignment horizontal="center" vertical="center"/>
      <protection locked="0"/>
    </xf>
    <xf numFmtId="186" fontId="4" fillId="39" borderId="19" xfId="0" applyNumberFormat="1" applyFont="1" applyFill="1" applyBorder="1" applyAlignment="1" applyProtection="1">
      <alignment horizontal="center" vertical="center"/>
      <protection locked="0"/>
    </xf>
    <xf numFmtId="186" fontId="4" fillId="39" borderId="20" xfId="0" applyNumberFormat="1" applyFont="1" applyFill="1" applyBorder="1" applyAlignment="1" applyProtection="1">
      <alignment horizontal="center" vertical="center"/>
      <protection locked="0"/>
    </xf>
    <xf numFmtId="186" fontId="4" fillId="39" borderId="49" xfId="0" applyNumberFormat="1" applyFont="1" applyFill="1" applyBorder="1" applyAlignment="1" applyProtection="1">
      <alignment horizontal="center" vertical="center"/>
      <protection locked="0"/>
    </xf>
    <xf numFmtId="187" fontId="4" fillId="40" borderId="27" xfId="0" applyNumberFormat="1" applyFont="1" applyFill="1" applyBorder="1" applyAlignment="1" applyProtection="1">
      <alignment horizontal="center" vertical="center"/>
      <protection locked="0"/>
    </xf>
    <xf numFmtId="187" fontId="4" fillId="36" borderId="56" xfId="0" applyNumberFormat="1" applyFont="1" applyFill="1" applyBorder="1" applyAlignment="1" applyProtection="1">
      <alignment horizontal="center" vertical="center"/>
      <protection locked="0"/>
    </xf>
    <xf numFmtId="186" fontId="4" fillId="39" borderId="32" xfId="0" applyNumberFormat="1" applyFont="1" applyFill="1" applyBorder="1" applyAlignment="1" applyProtection="1">
      <alignment horizontal="center" vertical="center"/>
      <protection locked="0"/>
    </xf>
    <xf numFmtId="186" fontId="4" fillId="39" borderId="36" xfId="0" applyNumberFormat="1" applyFont="1" applyFill="1" applyBorder="1" applyAlignment="1" applyProtection="1">
      <alignment horizontal="center" vertical="center"/>
      <protection locked="0"/>
    </xf>
    <xf numFmtId="186" fontId="4" fillId="39" borderId="33" xfId="0" applyNumberFormat="1" applyFont="1" applyFill="1" applyBorder="1" applyAlignment="1" applyProtection="1">
      <alignment horizontal="center" vertical="center"/>
      <protection locked="0"/>
    </xf>
    <xf numFmtId="186" fontId="4" fillId="39" borderId="48" xfId="0" applyNumberFormat="1" applyFont="1" applyFill="1" applyBorder="1" applyAlignment="1" applyProtection="1">
      <alignment horizontal="center" vertical="center"/>
      <protection locked="0"/>
    </xf>
    <xf numFmtId="187" fontId="4" fillId="36" borderId="57" xfId="0" applyNumberFormat="1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/>
      <protection locked="0"/>
    </xf>
    <xf numFmtId="0" fontId="4" fillId="33" borderId="58" xfId="0" applyFont="1" applyFill="1" applyBorder="1" applyAlignment="1" applyProtection="1">
      <alignment/>
      <protection locked="0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 applyProtection="1">
      <alignment horizontal="center" vertical="center"/>
      <protection hidden="1"/>
    </xf>
    <xf numFmtId="0" fontId="4" fillId="35" borderId="61" xfId="0" applyFont="1" applyFill="1" applyBorder="1" applyAlignment="1" applyProtection="1">
      <alignment horizontal="center" vertical="center"/>
      <protection hidden="1"/>
    </xf>
    <xf numFmtId="0" fontId="4" fillId="35" borderId="62" xfId="0" applyFont="1" applyFill="1" applyBorder="1" applyAlignment="1" applyProtection="1">
      <alignment horizontal="center" vertical="center"/>
      <protection hidden="1"/>
    </xf>
    <xf numFmtId="0" fontId="10" fillId="40" borderId="63" xfId="0" applyFont="1" applyFill="1" applyBorder="1" applyAlignment="1">
      <alignment horizontal="center" vertical="center" wrapText="1"/>
    </xf>
    <xf numFmtId="0" fontId="4" fillId="37" borderId="64" xfId="0" applyFont="1" applyFill="1" applyBorder="1" applyAlignment="1" applyProtection="1">
      <alignment horizontal="center" vertical="center"/>
      <protection hidden="1"/>
    </xf>
    <xf numFmtId="0" fontId="4" fillId="37" borderId="65" xfId="0" applyFont="1" applyFill="1" applyBorder="1" applyAlignment="1" applyProtection="1">
      <alignment horizontal="center" vertical="center"/>
      <protection hidden="1"/>
    </xf>
    <xf numFmtId="0" fontId="4" fillId="37" borderId="36" xfId="0" applyFont="1" applyFill="1" applyBorder="1" applyAlignment="1" applyProtection="1">
      <alignment horizontal="center" vertical="center"/>
      <protection hidden="1"/>
    </xf>
    <xf numFmtId="0" fontId="4" fillId="37" borderId="48" xfId="0" applyFont="1" applyFill="1" applyBorder="1" applyAlignment="1" applyProtection="1">
      <alignment horizontal="center" vertical="center"/>
      <protection hidden="1"/>
    </xf>
    <xf numFmtId="0" fontId="10" fillId="36" borderId="66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 applyProtection="1">
      <alignment horizontal="left"/>
      <protection hidden="1"/>
    </xf>
    <xf numFmtId="187" fontId="4" fillId="35" borderId="61" xfId="0" applyNumberFormat="1" applyFont="1" applyFill="1" applyBorder="1" applyAlignment="1" applyProtection="1">
      <alignment horizontal="center" vertical="center"/>
      <protection hidden="1"/>
    </xf>
    <xf numFmtId="187" fontId="4" fillId="40" borderId="55" xfId="0" applyNumberFormat="1" applyFont="1" applyFill="1" applyBorder="1" applyAlignment="1" applyProtection="1">
      <alignment horizontal="center" vertical="center"/>
      <protection hidden="1"/>
    </xf>
    <xf numFmtId="187" fontId="4" fillId="36" borderId="67" xfId="0" applyNumberFormat="1" applyFont="1" applyFill="1" applyBorder="1" applyAlignment="1" applyProtection="1">
      <alignment horizontal="center" vertical="center"/>
      <protection locked="0"/>
    </xf>
    <xf numFmtId="0" fontId="4" fillId="36" borderId="68" xfId="0" applyFont="1" applyFill="1" applyBorder="1" applyAlignment="1" applyProtection="1">
      <alignment horizontal="center" vertical="center"/>
      <protection locked="0"/>
    </xf>
    <xf numFmtId="187" fontId="4" fillId="36" borderId="62" xfId="0" applyNumberFormat="1" applyFont="1" applyFill="1" applyBorder="1" applyAlignment="1" applyProtection="1">
      <alignment horizontal="center" vertical="center"/>
      <protection locked="0"/>
    </xf>
    <xf numFmtId="0" fontId="4" fillId="36" borderId="69" xfId="0" applyFont="1" applyFill="1" applyBorder="1" applyAlignment="1" applyProtection="1">
      <alignment horizontal="center" vertical="center"/>
      <protection locked="0"/>
    </xf>
    <xf numFmtId="187" fontId="4" fillId="36" borderId="23" xfId="0" applyNumberFormat="1" applyFont="1" applyFill="1" applyBorder="1" applyAlignment="1" applyProtection="1">
      <alignment horizontal="center" vertical="center"/>
      <protection locked="0"/>
    </xf>
    <xf numFmtId="0" fontId="10" fillId="36" borderId="59" xfId="0" applyFont="1" applyFill="1" applyBorder="1" applyAlignment="1">
      <alignment horizontal="center" vertical="center" wrapText="1"/>
    </xf>
    <xf numFmtId="0" fontId="10" fillId="36" borderId="60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 applyProtection="1">
      <alignment horizontal="center" vertical="center"/>
      <protection locked="0"/>
    </xf>
    <xf numFmtId="0" fontId="4" fillId="36" borderId="61" xfId="0" applyFont="1" applyFill="1" applyBorder="1" applyAlignment="1" applyProtection="1">
      <alignment horizontal="center" vertical="center"/>
      <protection locked="0"/>
    </xf>
    <xf numFmtId="0" fontId="10" fillId="40" borderId="5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 applyProtection="1">
      <alignment horizontal="left"/>
      <protection hidden="1"/>
    </xf>
    <xf numFmtId="0" fontId="10" fillId="36" borderId="70" xfId="0" applyFont="1" applyFill="1" applyBorder="1" applyAlignment="1">
      <alignment horizontal="center" vertical="center" wrapText="1"/>
    </xf>
    <xf numFmtId="0" fontId="4" fillId="36" borderId="67" xfId="0" applyFont="1" applyFill="1" applyBorder="1" applyAlignment="1" applyProtection="1">
      <alignment horizontal="center" vertical="center"/>
      <protection locked="0"/>
    </xf>
    <xf numFmtId="0" fontId="4" fillId="36" borderId="57" xfId="0" applyFont="1" applyFill="1" applyBorder="1" applyAlignment="1" applyProtection="1">
      <alignment horizontal="center" vertical="center"/>
      <protection locked="0"/>
    </xf>
    <xf numFmtId="186" fontId="4" fillId="37" borderId="71" xfId="0" applyNumberFormat="1" applyFont="1" applyFill="1" applyBorder="1" applyAlignment="1" applyProtection="1">
      <alignment horizontal="center" vertical="center"/>
      <protection hidden="1"/>
    </xf>
    <xf numFmtId="186" fontId="4" fillId="39" borderId="64" xfId="0" applyNumberFormat="1" applyFont="1" applyFill="1" applyBorder="1" applyAlignment="1" applyProtection="1">
      <alignment horizontal="center" vertical="center"/>
      <protection locked="0"/>
    </xf>
    <xf numFmtId="186" fontId="4" fillId="39" borderId="72" xfId="0" applyNumberFormat="1" applyFont="1" applyFill="1" applyBorder="1" applyAlignment="1" applyProtection="1">
      <alignment horizontal="center" vertical="center"/>
      <protection locked="0"/>
    </xf>
    <xf numFmtId="186" fontId="4" fillId="39" borderId="73" xfId="0" applyNumberFormat="1" applyFont="1" applyFill="1" applyBorder="1" applyAlignment="1" applyProtection="1">
      <alignment horizontal="center" vertical="center"/>
      <protection locked="0"/>
    </xf>
    <xf numFmtId="186" fontId="4" fillId="39" borderId="65" xfId="0" applyNumberFormat="1" applyFont="1" applyFill="1" applyBorder="1" applyAlignment="1" applyProtection="1">
      <alignment horizontal="center" vertical="center"/>
      <protection locked="0"/>
    </xf>
    <xf numFmtId="0" fontId="4" fillId="35" borderId="74" xfId="0" applyFont="1" applyFill="1" applyBorder="1" applyAlignment="1" applyProtection="1">
      <alignment horizontal="left"/>
      <protection hidden="1"/>
    </xf>
    <xf numFmtId="0" fontId="4" fillId="35" borderId="26" xfId="0" applyFont="1" applyFill="1" applyBorder="1" applyAlignment="1" applyProtection="1">
      <alignment horizontal="left"/>
      <protection hidden="1"/>
    </xf>
    <xf numFmtId="0" fontId="4" fillId="35" borderId="75" xfId="0" applyFont="1" applyFill="1" applyBorder="1" applyAlignment="1" applyProtection="1">
      <alignment horizontal="left"/>
      <protection hidden="1"/>
    </xf>
    <xf numFmtId="0" fontId="4" fillId="37" borderId="40" xfId="0" applyFont="1" applyFill="1" applyBorder="1" applyAlignment="1" applyProtection="1">
      <alignment horizontal="center" vertical="center"/>
      <protection hidden="1"/>
    </xf>
    <xf numFmtId="0" fontId="4" fillId="37" borderId="71" xfId="0" applyFont="1" applyFill="1" applyBorder="1" applyAlignment="1" applyProtection="1">
      <alignment horizontal="center" vertical="center"/>
      <protection hidden="1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66" xfId="0" applyFont="1" applyFill="1" applyBorder="1" applyAlignment="1">
      <alignment horizontal="center" vertical="center" wrapText="1"/>
    </xf>
    <xf numFmtId="0" fontId="10" fillId="40" borderId="66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 applyProtection="1">
      <alignment horizontal="center" vertical="center"/>
      <protection hidden="1"/>
    </xf>
    <xf numFmtId="187" fontId="4" fillId="40" borderId="65" xfId="0" applyNumberFormat="1" applyFont="1" applyFill="1" applyBorder="1" applyAlignment="1" applyProtection="1">
      <alignment horizontal="center" vertical="center"/>
      <protection hidden="1"/>
    </xf>
    <xf numFmtId="187" fontId="4" fillId="40" borderId="36" xfId="0" applyNumberFormat="1" applyFont="1" applyFill="1" applyBorder="1" applyAlignment="1" applyProtection="1">
      <alignment horizontal="center" vertical="center"/>
      <protection hidden="1"/>
    </xf>
    <xf numFmtId="187" fontId="4" fillId="40" borderId="48" xfId="0" applyNumberFormat="1" applyFont="1" applyFill="1" applyBorder="1" applyAlignment="1" applyProtection="1">
      <alignment horizontal="center" vertical="center"/>
      <protection hidden="1"/>
    </xf>
    <xf numFmtId="0" fontId="4" fillId="35" borderId="68" xfId="0" applyFont="1" applyFill="1" applyBorder="1" applyAlignment="1" applyProtection="1">
      <alignment horizontal="center" vertical="center"/>
      <protection hidden="1"/>
    </xf>
    <xf numFmtId="0" fontId="4" fillId="35" borderId="77" xfId="0" applyFont="1" applyFill="1" applyBorder="1" applyAlignment="1" applyProtection="1">
      <alignment horizontal="center" vertical="center"/>
      <protection hidden="1"/>
    </xf>
    <xf numFmtId="0" fontId="10" fillId="40" borderId="53" xfId="0" applyFont="1" applyFill="1" applyBorder="1" applyAlignment="1">
      <alignment horizontal="center" vertical="center" wrapText="1"/>
    </xf>
    <xf numFmtId="187" fontId="4" fillId="40" borderId="12" xfId="0" applyNumberFormat="1" applyFont="1" applyFill="1" applyBorder="1" applyAlignment="1" applyProtection="1">
      <alignment horizontal="center" vertical="center"/>
      <protection hidden="1"/>
    </xf>
    <xf numFmtId="0" fontId="4" fillId="4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18" fillId="35" borderId="22" xfId="0" applyFont="1" applyFill="1" applyBorder="1" applyAlignment="1">
      <alignment horizontal="left"/>
    </xf>
    <xf numFmtId="0" fontId="19" fillId="35" borderId="22" xfId="0" applyFont="1" applyFill="1" applyBorder="1" applyAlignment="1" applyProtection="1">
      <alignment horizontal="left" shrinkToFit="1"/>
      <protection hidden="1"/>
    </xf>
    <xf numFmtId="0" fontId="19" fillId="35" borderId="22" xfId="0" applyFont="1" applyFill="1" applyBorder="1" applyAlignment="1" applyProtection="1">
      <alignment shrinkToFit="1"/>
      <protection hidden="1"/>
    </xf>
    <xf numFmtId="0" fontId="19" fillId="41" borderId="22" xfId="0" applyFont="1" applyFill="1" applyBorder="1" applyAlignment="1" applyProtection="1">
      <alignment horizontal="left" shrinkToFit="1"/>
      <protection hidden="1"/>
    </xf>
    <xf numFmtId="0" fontId="18" fillId="41" borderId="22" xfId="0" applyFont="1" applyFill="1" applyBorder="1" applyAlignment="1">
      <alignment horizontal="left"/>
    </xf>
    <xf numFmtId="0" fontId="19" fillId="41" borderId="22" xfId="0" applyFont="1" applyFill="1" applyBorder="1" applyAlignment="1" applyProtection="1">
      <alignment shrinkToFit="1"/>
      <protection hidden="1"/>
    </xf>
    <xf numFmtId="0" fontId="19" fillId="42" borderId="22" xfId="0" applyFont="1" applyFill="1" applyBorder="1" applyAlignment="1" applyProtection="1">
      <alignment shrinkToFit="1"/>
      <protection hidden="1"/>
    </xf>
    <xf numFmtId="0" fontId="19" fillId="42" borderId="22" xfId="0" applyFont="1" applyFill="1" applyBorder="1" applyAlignment="1" applyProtection="1">
      <alignment horizontal="left" shrinkToFit="1"/>
      <protection hidden="1"/>
    </xf>
    <xf numFmtId="0" fontId="18" fillId="42" borderId="22" xfId="0" applyFont="1" applyFill="1" applyBorder="1" applyAlignment="1">
      <alignment horizontal="left"/>
    </xf>
    <xf numFmtId="0" fontId="19" fillId="43" borderId="22" xfId="0" applyFont="1" applyFill="1" applyBorder="1" applyAlignment="1" applyProtection="1">
      <alignment shrinkToFit="1"/>
      <protection hidden="1"/>
    </xf>
    <xf numFmtId="0" fontId="19" fillId="43" borderId="22" xfId="0" applyFont="1" applyFill="1" applyBorder="1" applyAlignment="1" applyProtection="1">
      <alignment horizontal="left" shrinkToFit="1"/>
      <protection hidden="1"/>
    </xf>
    <xf numFmtId="0" fontId="4" fillId="44" borderId="11" xfId="0" applyFont="1" applyFill="1" applyBorder="1" applyAlignment="1" applyProtection="1">
      <alignment/>
      <protection locked="0"/>
    </xf>
    <xf numFmtId="0" fontId="0" fillId="45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6" fillId="46" borderId="11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8" borderId="11" xfId="0" applyFont="1" applyFill="1" applyBorder="1" applyAlignment="1">
      <alignment horizontal="center"/>
    </xf>
    <xf numFmtId="0" fontId="16" fillId="49" borderId="11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4" fillId="36" borderId="38" xfId="0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 locked="0"/>
    </xf>
    <xf numFmtId="187" fontId="4" fillId="39" borderId="64" xfId="0" applyNumberFormat="1" applyFont="1" applyFill="1" applyBorder="1" applyAlignment="1" applyProtection="1">
      <alignment horizontal="center" vertical="center"/>
      <protection locked="0"/>
    </xf>
    <xf numFmtId="187" fontId="4" fillId="39" borderId="72" xfId="0" applyNumberFormat="1" applyFont="1" applyFill="1" applyBorder="1" applyAlignment="1" applyProtection="1">
      <alignment horizontal="center" vertical="center"/>
      <protection locked="0"/>
    </xf>
    <xf numFmtId="187" fontId="4" fillId="39" borderId="73" xfId="0" applyNumberFormat="1" applyFont="1" applyFill="1" applyBorder="1" applyAlignment="1" applyProtection="1">
      <alignment horizontal="center" vertical="center"/>
      <protection locked="0"/>
    </xf>
    <xf numFmtId="187" fontId="4" fillId="39" borderId="65" xfId="0" applyNumberFormat="1" applyFont="1" applyFill="1" applyBorder="1" applyAlignment="1" applyProtection="1">
      <alignment horizontal="center" vertical="center"/>
      <protection locked="0"/>
    </xf>
    <xf numFmtId="187" fontId="4" fillId="39" borderId="32" xfId="0" applyNumberFormat="1" applyFont="1" applyFill="1" applyBorder="1" applyAlignment="1" applyProtection="1">
      <alignment horizontal="center" vertical="center"/>
      <protection locked="0"/>
    </xf>
    <xf numFmtId="187" fontId="4" fillId="39" borderId="21" xfId="0" applyNumberFormat="1" applyFont="1" applyFill="1" applyBorder="1" applyAlignment="1" applyProtection="1">
      <alignment horizontal="center" vertical="center"/>
      <protection locked="0"/>
    </xf>
    <xf numFmtId="187" fontId="4" fillId="39" borderId="22" xfId="0" applyNumberFormat="1" applyFont="1" applyFill="1" applyBorder="1" applyAlignment="1" applyProtection="1">
      <alignment horizontal="center" vertical="center"/>
      <protection locked="0"/>
    </xf>
    <xf numFmtId="187" fontId="4" fillId="39" borderId="36" xfId="0" applyNumberFormat="1" applyFont="1" applyFill="1" applyBorder="1" applyAlignment="1" applyProtection="1">
      <alignment horizontal="center" vertical="center"/>
      <protection locked="0"/>
    </xf>
    <xf numFmtId="187" fontId="4" fillId="39" borderId="33" xfId="0" applyNumberFormat="1" applyFont="1" applyFill="1" applyBorder="1" applyAlignment="1" applyProtection="1">
      <alignment horizontal="center" vertical="center"/>
      <protection locked="0"/>
    </xf>
    <xf numFmtId="187" fontId="4" fillId="39" borderId="34" xfId="0" applyNumberFormat="1" applyFont="1" applyFill="1" applyBorder="1" applyAlignment="1" applyProtection="1">
      <alignment horizontal="center" vertical="center"/>
      <protection locked="0"/>
    </xf>
    <xf numFmtId="187" fontId="4" fillId="39" borderId="24" xfId="0" applyNumberFormat="1" applyFont="1" applyFill="1" applyBorder="1" applyAlignment="1" applyProtection="1">
      <alignment horizontal="center" vertical="center"/>
      <protection locked="0"/>
    </xf>
    <xf numFmtId="187" fontId="4" fillId="39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4" fillId="50" borderId="11" xfId="0" applyFont="1" applyFill="1" applyBorder="1" applyAlignment="1" applyProtection="1">
      <alignment/>
      <protection locked="0"/>
    </xf>
    <xf numFmtId="0" fontId="6" fillId="44" borderId="11" xfId="0" applyFont="1" applyFill="1" applyBorder="1" applyAlignment="1" applyProtection="1">
      <alignment horizontal="center"/>
      <protection locked="0"/>
    </xf>
    <xf numFmtId="0" fontId="6" fillId="51" borderId="22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48" borderId="28" xfId="0" applyFont="1" applyFill="1" applyBorder="1" applyAlignment="1" applyProtection="1">
      <alignment horizontal="left" vertical="center"/>
      <protection locked="0"/>
    </xf>
    <xf numFmtId="0" fontId="4" fillId="48" borderId="28" xfId="0" applyFont="1" applyFill="1" applyBorder="1" applyAlignment="1" applyProtection="1">
      <alignment wrapText="1"/>
      <protection locked="0"/>
    </xf>
    <xf numFmtId="0" fontId="4" fillId="48" borderId="21" xfId="0" applyFont="1" applyFill="1" applyBorder="1" applyAlignment="1" applyProtection="1">
      <alignment wrapText="1"/>
      <protection locked="0"/>
    </xf>
    <xf numFmtId="0" fontId="11" fillId="34" borderId="22" xfId="0" applyFont="1" applyFill="1" applyBorder="1" applyAlignment="1">
      <alignment horizontal="center"/>
    </xf>
    <xf numFmtId="0" fontId="6" fillId="48" borderId="22" xfId="0" applyFont="1" applyFill="1" applyBorder="1" applyAlignment="1" applyProtection="1">
      <alignment horizontal="left" vertical="center"/>
      <protection locked="0"/>
    </xf>
    <xf numFmtId="0" fontId="6" fillId="48" borderId="28" xfId="0" applyFont="1" applyFill="1" applyBorder="1" applyAlignment="1" applyProtection="1">
      <alignment horizontal="center"/>
      <protection locked="0"/>
    </xf>
    <xf numFmtId="0" fontId="6" fillId="48" borderId="28" xfId="0" applyFont="1" applyFill="1" applyBorder="1" applyAlignment="1" applyProtection="1">
      <alignment horizontal="left"/>
      <protection locked="0"/>
    </xf>
    <xf numFmtId="0" fontId="6" fillId="52" borderId="27" xfId="0" applyFont="1" applyFill="1" applyBorder="1" applyAlignment="1" applyProtection="1">
      <alignment horizontal="center"/>
      <protection locked="0"/>
    </xf>
    <xf numFmtId="0" fontId="6" fillId="52" borderId="28" xfId="0" applyFont="1" applyFill="1" applyBorder="1" applyAlignment="1" applyProtection="1">
      <alignment horizontal="center"/>
      <protection locked="0"/>
    </xf>
    <xf numFmtId="0" fontId="15" fillId="0" borderId="78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2" xfId="0" applyBorder="1" applyAlignment="1">
      <alignment/>
    </xf>
    <xf numFmtId="0" fontId="19" fillId="43" borderId="0" xfId="0" applyFont="1" applyFill="1" applyAlignment="1" applyProtection="1">
      <alignment shrinkToFit="1"/>
      <protection hidden="1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51" borderId="38" xfId="0" applyFill="1" applyBorder="1" applyAlignment="1" applyProtection="1">
      <alignment horizontal="center"/>
      <protection locked="0"/>
    </xf>
    <xf numFmtId="0" fontId="0" fillId="51" borderId="11" xfId="0" applyFill="1" applyBorder="1" applyAlignment="1" applyProtection="1">
      <alignment horizontal="center"/>
      <protection locked="0"/>
    </xf>
    <xf numFmtId="0" fontId="0" fillId="51" borderId="11" xfId="0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40" borderId="38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6" fillId="52" borderId="38" xfId="0" applyFont="1" applyFill="1" applyBorder="1" applyAlignment="1">
      <alignment horizontal="center"/>
    </xf>
    <xf numFmtId="0" fontId="16" fillId="52" borderId="11" xfId="0" applyFont="1" applyFill="1" applyBorder="1" applyAlignment="1">
      <alignment horizontal="center"/>
    </xf>
    <xf numFmtId="0" fontId="16" fillId="34" borderId="38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21" fillId="53" borderId="38" xfId="0" applyFont="1" applyFill="1" applyBorder="1" applyAlignment="1">
      <alignment horizontal="center"/>
    </xf>
    <xf numFmtId="0" fontId="21" fillId="53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87" fontId="4" fillId="39" borderId="30" xfId="0" applyNumberFormat="1" applyFont="1" applyFill="1" applyBorder="1" applyAlignment="1" applyProtection="1">
      <alignment horizontal="center" vertical="center"/>
      <protection locked="0"/>
    </xf>
    <xf numFmtId="187" fontId="4" fillId="39" borderId="31" xfId="0" applyNumberFormat="1" applyFont="1" applyFill="1" applyBorder="1" applyAlignment="1" applyProtection="1">
      <alignment horizontal="center" vertical="center"/>
      <protection locked="0"/>
    </xf>
    <xf numFmtId="187" fontId="4" fillId="39" borderId="37" xfId="0" applyNumberFormat="1" applyFont="1" applyFill="1" applyBorder="1" applyAlignment="1" applyProtection="1">
      <alignment horizontal="center" vertical="center"/>
      <protection locked="0"/>
    </xf>
    <xf numFmtId="187" fontId="4" fillId="39" borderId="35" xfId="0" applyNumberFormat="1" applyFont="1" applyFill="1" applyBorder="1" applyAlignment="1" applyProtection="1">
      <alignment horizontal="center" vertical="center"/>
      <protection locked="0"/>
    </xf>
    <xf numFmtId="0" fontId="4" fillId="36" borderId="55" xfId="0" applyFont="1" applyFill="1" applyBorder="1" applyAlignment="1" applyProtection="1">
      <alignment horizontal="center" vertical="center"/>
      <protection locked="0"/>
    </xf>
    <xf numFmtId="0" fontId="4" fillId="36" borderId="32" xfId="0" applyFont="1" applyFill="1" applyBorder="1" applyAlignment="1" applyProtection="1">
      <alignment horizontal="center" vertical="center"/>
      <protection locked="0"/>
    </xf>
    <xf numFmtId="0" fontId="4" fillId="36" borderId="33" xfId="0" applyFont="1" applyFill="1" applyBorder="1" applyAlignment="1" applyProtection="1">
      <alignment horizontal="center" vertical="center"/>
      <protection locked="0"/>
    </xf>
    <xf numFmtId="0" fontId="4" fillId="37" borderId="35" xfId="0" applyFont="1" applyFill="1" applyBorder="1" applyAlignment="1" applyProtection="1">
      <alignment horizontal="center" vertical="center"/>
      <protection hidden="1"/>
    </xf>
    <xf numFmtId="187" fontId="4" fillId="37" borderId="30" xfId="0" applyNumberFormat="1" applyFont="1" applyFill="1" applyBorder="1" applyAlignment="1" applyProtection="1">
      <alignment horizontal="center" vertical="center"/>
      <protection hidden="1"/>
    </xf>
    <xf numFmtId="187" fontId="4" fillId="37" borderId="35" xfId="0" applyNumberFormat="1" applyFont="1" applyFill="1" applyBorder="1" applyAlignment="1" applyProtection="1">
      <alignment horizontal="center" vertical="center"/>
      <protection hidden="1"/>
    </xf>
    <xf numFmtId="187" fontId="4" fillId="37" borderId="32" xfId="0" applyNumberFormat="1" applyFont="1" applyFill="1" applyBorder="1" applyAlignment="1" applyProtection="1">
      <alignment horizontal="center" vertical="center"/>
      <protection hidden="1"/>
    </xf>
    <xf numFmtId="187" fontId="4" fillId="37" borderId="36" xfId="0" applyNumberFormat="1" applyFont="1" applyFill="1" applyBorder="1" applyAlignment="1" applyProtection="1">
      <alignment horizontal="center" vertical="center"/>
      <protection hidden="1"/>
    </xf>
    <xf numFmtId="0" fontId="6" fillId="36" borderId="11" xfId="0" applyFont="1" applyFill="1" applyBorder="1" applyAlignment="1" applyProtection="1">
      <alignment horizontal="left"/>
      <protection locked="0"/>
    </xf>
    <xf numFmtId="0" fontId="6" fillId="48" borderId="11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54" borderId="11" xfId="0" applyFont="1" applyFill="1" applyBorder="1" applyAlignment="1" applyProtection="1">
      <alignment horizontal="left"/>
      <protection locked="0"/>
    </xf>
    <xf numFmtId="0" fontId="4" fillId="48" borderId="22" xfId="0" applyFont="1" applyFill="1" applyBorder="1" applyAlignment="1" applyProtection="1">
      <alignment/>
      <protection locked="0"/>
    </xf>
    <xf numFmtId="0" fontId="4" fillId="48" borderId="28" xfId="0" applyFont="1" applyFill="1" applyBorder="1" applyAlignment="1" applyProtection="1">
      <alignment horizontal="left" vertical="center"/>
      <protection locked="0"/>
    </xf>
    <xf numFmtId="187" fontId="4" fillId="35" borderId="20" xfId="0" applyNumberFormat="1" applyFont="1" applyFill="1" applyBorder="1" applyAlignment="1" applyProtection="1">
      <alignment horizontal="center" vertical="center"/>
      <protection hidden="1"/>
    </xf>
    <xf numFmtId="187" fontId="4" fillId="40" borderId="68" xfId="0" applyNumberFormat="1" applyFont="1" applyFill="1" applyBorder="1" applyAlignment="1" applyProtection="1">
      <alignment horizontal="center" vertical="center"/>
      <protection hidden="1"/>
    </xf>
    <xf numFmtId="187" fontId="4" fillId="40" borderId="69" xfId="0" applyNumberFormat="1" applyFont="1" applyFill="1" applyBorder="1" applyAlignment="1" applyProtection="1">
      <alignment horizontal="center" vertical="center"/>
      <protection hidden="1"/>
    </xf>
    <xf numFmtId="187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textRotation="90"/>
    </xf>
    <xf numFmtId="0" fontId="21" fillId="53" borderId="0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47" borderId="11" xfId="0" applyFont="1" applyFill="1" applyBorder="1" applyAlignment="1">
      <alignment horizontal="center"/>
    </xf>
    <xf numFmtId="0" fontId="19" fillId="42" borderId="0" xfId="0" applyFont="1" applyFill="1" applyAlignment="1" applyProtection="1">
      <alignment shrinkToFit="1"/>
      <protection hidden="1"/>
    </xf>
    <xf numFmtId="0" fontId="18" fillId="43" borderId="22" xfId="0" applyFont="1" applyFill="1" applyBorder="1" applyAlignment="1">
      <alignment horizontal="left"/>
    </xf>
    <xf numFmtId="0" fontId="4" fillId="40" borderId="79" xfId="0" applyFont="1" applyFill="1" applyBorder="1" applyAlignment="1" applyProtection="1">
      <alignment horizontal="center" vertical="center"/>
      <protection hidden="1"/>
    </xf>
    <xf numFmtId="0" fontId="4" fillId="40" borderId="13" xfId="0" applyFont="1" applyFill="1" applyBorder="1" applyAlignment="1" applyProtection="1">
      <alignment horizontal="center" vertical="center"/>
      <protection hidden="1"/>
    </xf>
    <xf numFmtId="187" fontId="4" fillId="36" borderId="27" xfId="0" applyNumberFormat="1" applyFont="1" applyFill="1" applyBorder="1" applyAlignment="1" applyProtection="1">
      <alignment horizontal="center" vertical="center"/>
      <protection locked="0"/>
    </xf>
    <xf numFmtId="0" fontId="4" fillId="40" borderId="45" xfId="0" applyFont="1" applyFill="1" applyBorder="1" applyAlignment="1" applyProtection="1">
      <alignment horizontal="center" vertical="center"/>
      <protection hidden="1"/>
    </xf>
    <xf numFmtId="0" fontId="4" fillId="35" borderId="11" xfId="0" applyFont="1" applyFill="1" applyBorder="1" applyAlignment="1" applyProtection="1">
      <alignment horizontal="left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1" fontId="4" fillId="35" borderId="20" xfId="0" applyNumberFormat="1" applyFont="1" applyFill="1" applyBorder="1" applyAlignment="1" applyProtection="1">
      <alignment horizontal="center" vertical="center"/>
      <protection hidden="1"/>
    </xf>
    <xf numFmtId="1" fontId="4" fillId="36" borderId="38" xfId="0" applyNumberFormat="1" applyFont="1" applyFill="1" applyBorder="1" applyAlignment="1" applyProtection="1">
      <alignment horizontal="center" vertical="center"/>
      <protection locked="0"/>
    </xf>
    <xf numFmtId="1" fontId="4" fillId="40" borderId="38" xfId="0" applyNumberFormat="1" applyFont="1" applyFill="1" applyBorder="1" applyAlignment="1" applyProtection="1">
      <alignment horizontal="center" vertical="center"/>
      <protection locked="0"/>
    </xf>
    <xf numFmtId="0" fontId="4" fillId="40" borderId="55" xfId="0" applyFont="1" applyFill="1" applyBorder="1" applyAlignment="1" applyProtection="1">
      <alignment horizontal="center" vertical="center"/>
      <protection hidden="1"/>
    </xf>
    <xf numFmtId="0" fontId="4" fillId="36" borderId="62" xfId="0" applyFont="1" applyFill="1" applyBorder="1" applyAlignment="1" applyProtection="1">
      <alignment horizontal="center" vertical="center"/>
      <protection locked="0"/>
    </xf>
    <xf numFmtId="0" fontId="4" fillId="40" borderId="22" xfId="0" applyFont="1" applyFill="1" applyBorder="1" applyAlignment="1" applyProtection="1">
      <alignment horizontal="center" vertical="center"/>
      <protection locked="0"/>
    </xf>
    <xf numFmtId="0" fontId="4" fillId="36" borderId="80" xfId="0" applyFont="1" applyFill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/>
      <protection hidden="1"/>
    </xf>
    <xf numFmtId="0" fontId="8" fillId="35" borderId="47" xfId="0" applyFont="1" applyFill="1" applyBorder="1" applyAlignment="1">
      <alignment horizontal="center"/>
    </xf>
    <xf numFmtId="0" fontId="4" fillId="36" borderId="38" xfId="0" applyFont="1" applyFill="1" applyBorder="1" applyAlignment="1" applyProtection="1">
      <alignment horizontal="left"/>
      <protection hidden="1"/>
    </xf>
    <xf numFmtId="0" fontId="8" fillId="36" borderId="47" xfId="0" applyFont="1" applyFill="1" applyBorder="1" applyAlignment="1">
      <alignment horizontal="center" wrapText="1"/>
    </xf>
    <xf numFmtId="1" fontId="4" fillId="39" borderId="27" xfId="0" applyNumberFormat="1" applyFont="1" applyFill="1" applyBorder="1" applyAlignment="1" applyProtection="1">
      <alignment horizontal="center" vertical="center"/>
      <protection hidden="1"/>
    </xf>
    <xf numFmtId="1" fontId="4" fillId="39" borderId="19" xfId="0" applyNumberFormat="1" applyFont="1" applyFill="1" applyBorder="1" applyAlignment="1" applyProtection="1">
      <alignment horizontal="center" vertical="center"/>
      <protection locked="0"/>
    </xf>
    <xf numFmtId="1" fontId="4" fillId="39" borderId="73" xfId="0" applyNumberFormat="1" applyFont="1" applyFill="1" applyBorder="1" applyAlignment="1" applyProtection="1">
      <alignment horizontal="center" vertical="center"/>
      <protection locked="0"/>
    </xf>
    <xf numFmtId="1" fontId="4" fillId="39" borderId="72" xfId="0" applyNumberFormat="1" applyFont="1" applyFill="1" applyBorder="1" applyAlignment="1" applyProtection="1">
      <alignment horizontal="center" vertical="center"/>
      <protection locked="0"/>
    </xf>
    <xf numFmtId="1" fontId="4" fillId="39" borderId="28" xfId="0" applyNumberFormat="1" applyFont="1" applyFill="1" applyBorder="1" applyAlignment="1" applyProtection="1">
      <alignment horizontal="center" vertical="center"/>
      <protection hidden="1"/>
    </xf>
    <xf numFmtId="1" fontId="4" fillId="39" borderId="21" xfId="0" applyNumberFormat="1" applyFont="1" applyFill="1" applyBorder="1" applyAlignment="1" applyProtection="1">
      <alignment horizontal="center" vertical="center"/>
      <protection locked="0"/>
    </xf>
    <xf numFmtId="1" fontId="4" fillId="39" borderId="22" xfId="0" applyNumberFormat="1" applyFont="1" applyFill="1" applyBorder="1" applyAlignment="1" applyProtection="1">
      <alignment horizontal="center" vertical="center"/>
      <protection locked="0"/>
    </xf>
    <xf numFmtId="1" fontId="4" fillId="39" borderId="29" xfId="0" applyNumberFormat="1" applyFont="1" applyFill="1" applyBorder="1" applyAlignment="1" applyProtection="1">
      <alignment horizontal="center" vertical="center"/>
      <protection hidden="1"/>
    </xf>
    <xf numFmtId="1" fontId="4" fillId="39" borderId="34" xfId="0" applyNumberFormat="1" applyFont="1" applyFill="1" applyBorder="1" applyAlignment="1" applyProtection="1">
      <alignment horizontal="center" vertical="center"/>
      <protection locked="0"/>
    </xf>
    <xf numFmtId="1" fontId="4" fillId="39" borderId="24" xfId="0" applyNumberFormat="1" applyFont="1" applyFill="1" applyBorder="1" applyAlignment="1" applyProtection="1">
      <alignment horizontal="center" vertical="center"/>
      <protection locked="0"/>
    </xf>
    <xf numFmtId="0" fontId="4" fillId="37" borderId="49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40" borderId="11" xfId="0" applyFont="1" applyFill="1" applyBorder="1" applyAlignment="1" applyProtection="1">
      <alignment horizontal="center" vertical="center"/>
      <protection hidden="1"/>
    </xf>
    <xf numFmtId="0" fontId="4" fillId="40" borderId="38" xfId="0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1" fontId="4" fillId="39" borderId="30" xfId="0" applyNumberFormat="1" applyFont="1" applyFill="1" applyBorder="1" applyAlignment="1" applyProtection="1">
      <alignment horizontal="center" vertical="center"/>
      <protection locked="0"/>
    </xf>
    <xf numFmtId="1" fontId="4" fillId="39" borderId="35" xfId="0" applyNumberFormat="1" applyFont="1" applyFill="1" applyBorder="1" applyAlignment="1" applyProtection="1">
      <alignment horizontal="center" vertical="center"/>
      <protection locked="0"/>
    </xf>
    <xf numFmtId="1" fontId="4" fillId="39" borderId="32" xfId="0" applyNumberFormat="1" applyFont="1" applyFill="1" applyBorder="1" applyAlignment="1" applyProtection="1">
      <alignment horizontal="center" vertical="center"/>
      <protection locked="0"/>
    </xf>
    <xf numFmtId="1" fontId="4" fillId="39" borderId="36" xfId="0" applyNumberFormat="1" applyFont="1" applyFill="1" applyBorder="1" applyAlignment="1" applyProtection="1">
      <alignment horizontal="center" vertical="center"/>
      <protection locked="0"/>
    </xf>
    <xf numFmtId="1" fontId="4" fillId="39" borderId="33" xfId="0" applyNumberFormat="1" applyFont="1" applyFill="1" applyBorder="1" applyAlignment="1" applyProtection="1">
      <alignment horizontal="center" vertical="center"/>
      <protection locked="0"/>
    </xf>
    <xf numFmtId="1" fontId="4" fillId="39" borderId="48" xfId="0" applyNumberFormat="1" applyFont="1" applyFill="1" applyBorder="1" applyAlignment="1" applyProtection="1">
      <alignment horizontal="center" vertical="center"/>
      <protection locked="0"/>
    </xf>
    <xf numFmtId="0" fontId="4" fillId="48" borderId="22" xfId="0" applyFont="1" applyFill="1" applyBorder="1" applyAlignment="1" applyProtection="1">
      <alignment wrapText="1"/>
      <protection locked="0"/>
    </xf>
    <xf numFmtId="0" fontId="4" fillId="48" borderId="28" xfId="0" applyFont="1" applyFill="1" applyBorder="1" applyAlignment="1" applyProtection="1">
      <alignment/>
      <protection locked="0"/>
    </xf>
    <xf numFmtId="0" fontId="4" fillId="48" borderId="21" xfId="0" applyFont="1" applyFill="1" applyBorder="1" applyAlignment="1" applyProtection="1">
      <alignment/>
      <protection locked="0"/>
    </xf>
    <xf numFmtId="0" fontId="6" fillId="48" borderId="21" xfId="0" applyFont="1" applyFill="1" applyBorder="1" applyAlignment="1" applyProtection="1">
      <alignment horizontal="left" vertical="center"/>
      <protection locked="0"/>
    </xf>
    <xf numFmtId="0" fontId="6" fillId="34" borderId="78" xfId="0" applyFont="1" applyFill="1" applyBorder="1" applyAlignment="1" applyProtection="1">
      <alignment horizontal="left"/>
      <protection locked="0"/>
    </xf>
    <xf numFmtId="0" fontId="6" fillId="34" borderId="58" xfId="0" applyFont="1" applyFill="1" applyBorder="1" applyAlignment="1" applyProtection="1">
      <alignment horizontal="left"/>
      <protection locked="0"/>
    </xf>
    <xf numFmtId="0" fontId="6" fillId="34" borderId="38" xfId="0" applyFont="1" applyFill="1" applyBorder="1" applyAlignment="1" applyProtection="1">
      <alignment horizontal="left"/>
      <protection locked="0"/>
    </xf>
    <xf numFmtId="0" fontId="4" fillId="34" borderId="0" xfId="0" applyFont="1" applyFill="1" applyAlignment="1">
      <alignment/>
    </xf>
    <xf numFmtId="0" fontId="6" fillId="51" borderId="11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6" fillId="52" borderId="1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6" borderId="11" xfId="0" applyFont="1" applyFill="1" applyBorder="1" applyAlignment="1" applyProtection="1">
      <alignment horizontal="center"/>
      <protection locked="0"/>
    </xf>
    <xf numFmtId="0" fontId="6" fillId="48" borderId="11" xfId="0" applyFont="1" applyFill="1" applyBorder="1" applyAlignment="1" applyProtection="1">
      <alignment horizontal="center"/>
      <protection locked="0"/>
    </xf>
    <xf numFmtId="0" fontId="6" fillId="54" borderId="11" xfId="0" applyFont="1" applyFill="1" applyBorder="1" applyAlignment="1" applyProtection="1">
      <alignment horizontal="center"/>
      <protection locked="0"/>
    </xf>
    <xf numFmtId="0" fontId="6" fillId="37" borderId="22" xfId="0" applyFont="1" applyFill="1" applyBorder="1" applyAlignment="1" applyProtection="1">
      <alignment/>
      <protection locked="0"/>
    </xf>
    <xf numFmtId="0" fontId="6" fillId="37" borderId="28" xfId="0" applyFont="1" applyFill="1" applyBorder="1" applyAlignment="1" applyProtection="1">
      <alignment/>
      <protection locked="0"/>
    </xf>
    <xf numFmtId="0" fontId="6" fillId="37" borderId="21" xfId="0" applyFont="1" applyFill="1" applyBorder="1" applyAlignment="1" applyProtection="1">
      <alignment/>
      <protection locked="0"/>
    </xf>
    <xf numFmtId="0" fontId="6" fillId="50" borderId="11" xfId="0" applyFont="1" applyFill="1" applyBorder="1" applyAlignment="1" applyProtection="1">
      <alignment horizontal="center"/>
      <protection locked="0"/>
    </xf>
    <xf numFmtId="0" fontId="6" fillId="42" borderId="11" xfId="0" applyFont="1" applyFill="1" applyBorder="1" applyAlignment="1" applyProtection="1">
      <alignment horizontal="center"/>
      <protection locked="0"/>
    </xf>
    <xf numFmtId="0" fontId="4" fillId="37" borderId="28" xfId="0" applyFont="1" applyFill="1" applyBorder="1" applyAlignment="1" applyProtection="1">
      <alignment horizontal="left" vertical="center"/>
      <protection locked="0"/>
    </xf>
    <xf numFmtId="0" fontId="4" fillId="37" borderId="21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>
      <alignment horizontal="center" vertical="center"/>
    </xf>
    <xf numFmtId="0" fontId="10" fillId="39" borderId="81" xfId="0" applyFont="1" applyFill="1" applyBorder="1" applyAlignment="1">
      <alignment horizontal="center" vertical="center" wrapText="1"/>
    </xf>
    <xf numFmtId="0" fontId="10" fillId="39" borderId="54" xfId="0" applyFont="1" applyFill="1" applyBorder="1" applyAlignment="1">
      <alignment horizontal="center" vertical="center" wrapText="1"/>
    </xf>
    <xf numFmtId="0" fontId="10" fillId="39" borderId="82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51" xfId="0" applyFont="1" applyFill="1" applyBorder="1" applyAlignment="1">
      <alignment horizontal="center" vertical="center" wrapText="1"/>
    </xf>
    <xf numFmtId="0" fontId="10" fillId="39" borderId="8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10" fillId="37" borderId="82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8" borderId="85" xfId="0" applyFont="1" applyFill="1" applyBorder="1" applyAlignment="1">
      <alignment horizontal="center" vertical="center"/>
    </xf>
    <xf numFmtId="0" fontId="10" fillId="38" borderId="82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7" borderId="8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0" fillId="39" borderId="86" xfId="0" applyFont="1" applyFill="1" applyBorder="1" applyAlignment="1">
      <alignment horizontal="center" vertical="center" wrapText="1"/>
    </xf>
    <xf numFmtId="0" fontId="10" fillId="39" borderId="76" xfId="0" applyFont="1" applyFill="1" applyBorder="1" applyAlignment="1">
      <alignment horizontal="center" vertical="center" wrapText="1"/>
    </xf>
    <xf numFmtId="0" fontId="10" fillId="39" borderId="66" xfId="0" applyFont="1" applyFill="1" applyBorder="1" applyAlignment="1">
      <alignment horizontal="center" vertical="center" wrapText="1"/>
    </xf>
    <xf numFmtId="0" fontId="10" fillId="39" borderId="84" xfId="0" applyFont="1" applyFill="1" applyBorder="1" applyAlignment="1">
      <alignment horizontal="center" vertical="center" wrapText="1"/>
    </xf>
    <xf numFmtId="0" fontId="10" fillId="37" borderId="81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/>
    </xf>
    <xf numFmtId="0" fontId="10" fillId="37" borderId="5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10" fillId="39" borderId="85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>
      <alignment horizontal="center" vertical="center"/>
    </xf>
    <xf numFmtId="0" fontId="10" fillId="39" borderId="87" xfId="0" applyFont="1" applyFill="1" applyBorder="1" applyAlignment="1">
      <alignment horizontal="center" vertical="center" wrapText="1"/>
    </xf>
    <xf numFmtId="0" fontId="14" fillId="52" borderId="70" xfId="0" applyFont="1" applyFill="1" applyBorder="1" applyAlignment="1">
      <alignment horizontal="center" textRotation="90"/>
    </xf>
    <xf numFmtId="0" fontId="14" fillId="52" borderId="88" xfId="0" applyFont="1" applyFill="1" applyBorder="1" applyAlignment="1">
      <alignment horizontal="center" textRotation="90"/>
    </xf>
    <xf numFmtId="0" fontId="14" fillId="34" borderId="70" xfId="0" applyFont="1" applyFill="1" applyBorder="1" applyAlignment="1">
      <alignment horizontal="center" vertical="center" textRotation="90" wrapText="1"/>
    </xf>
    <xf numFmtId="0" fontId="14" fillId="34" borderId="88" xfId="0" applyFont="1" applyFill="1" applyBorder="1" applyAlignment="1">
      <alignment horizontal="center" vertical="center" textRotation="90"/>
    </xf>
    <xf numFmtId="0" fontId="14" fillId="53" borderId="89" xfId="0" applyFont="1" applyFill="1" applyBorder="1" applyAlignment="1">
      <alignment horizontal="center" textRotation="90"/>
    </xf>
    <xf numFmtId="0" fontId="14" fillId="53" borderId="77" xfId="0" applyFont="1" applyFill="1" applyBorder="1" applyAlignment="1">
      <alignment horizontal="center" textRotation="90"/>
    </xf>
    <xf numFmtId="0" fontId="14" fillId="51" borderId="70" xfId="0" applyFont="1" applyFill="1" applyBorder="1" applyAlignment="1">
      <alignment horizontal="center" textRotation="90"/>
    </xf>
    <xf numFmtId="0" fontId="14" fillId="51" borderId="88" xfId="0" applyFont="1" applyFill="1" applyBorder="1" applyAlignment="1">
      <alignment horizontal="center" textRotation="90"/>
    </xf>
    <xf numFmtId="0" fontId="14" fillId="35" borderId="70" xfId="0" applyFont="1" applyFill="1" applyBorder="1" applyAlignment="1">
      <alignment horizontal="center" textRotation="90"/>
    </xf>
    <xf numFmtId="0" fontId="14" fillId="35" borderId="88" xfId="0" applyFont="1" applyFill="1" applyBorder="1" applyAlignment="1">
      <alignment horizontal="center" textRotation="90"/>
    </xf>
    <xf numFmtId="0" fontId="14" fillId="37" borderId="70" xfId="0" applyFont="1" applyFill="1" applyBorder="1" applyAlignment="1">
      <alignment horizontal="center" textRotation="90"/>
    </xf>
    <xf numFmtId="0" fontId="14" fillId="37" borderId="88" xfId="0" applyFont="1" applyFill="1" applyBorder="1" applyAlignment="1">
      <alignment horizontal="center" textRotation="90"/>
    </xf>
    <xf numFmtId="0" fontId="14" fillId="40" borderId="70" xfId="0" applyFont="1" applyFill="1" applyBorder="1" applyAlignment="1">
      <alignment horizontal="center" textRotation="90"/>
    </xf>
    <xf numFmtId="0" fontId="14" fillId="40" borderId="88" xfId="0" applyFont="1" applyFill="1" applyBorder="1" applyAlignment="1">
      <alignment horizontal="center" textRotation="90"/>
    </xf>
    <xf numFmtId="0" fontId="12" fillId="36" borderId="90" xfId="0" applyFont="1" applyFill="1" applyBorder="1" applyAlignment="1">
      <alignment horizontal="center" vertical="center" wrapText="1"/>
    </xf>
    <xf numFmtId="0" fontId="12" fillId="36" borderId="86" xfId="0" applyFont="1" applyFill="1" applyBorder="1" applyAlignment="1">
      <alignment horizontal="center" vertical="center" wrapText="1"/>
    </xf>
    <xf numFmtId="0" fontId="12" fillId="36" borderId="91" xfId="0" applyFont="1" applyFill="1" applyBorder="1" applyAlignment="1">
      <alignment horizontal="center" vertical="center" wrapText="1"/>
    </xf>
    <xf numFmtId="0" fontId="12" fillId="36" borderId="92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93" xfId="0" applyFont="1" applyFill="1" applyBorder="1" applyAlignment="1">
      <alignment horizontal="center" vertical="center" wrapText="1"/>
    </xf>
    <xf numFmtId="0" fontId="12" fillId="36" borderId="94" xfId="0" applyFont="1" applyFill="1" applyBorder="1" applyAlignment="1">
      <alignment horizontal="center" vertical="center" wrapText="1"/>
    </xf>
    <xf numFmtId="0" fontId="12" fillId="36" borderId="95" xfId="0" applyFont="1" applyFill="1" applyBorder="1" applyAlignment="1">
      <alignment horizontal="center" vertical="center" wrapText="1"/>
    </xf>
    <xf numFmtId="0" fontId="12" fillId="36" borderId="96" xfId="0" applyFont="1" applyFill="1" applyBorder="1" applyAlignment="1">
      <alignment horizontal="center" vertical="center" wrapText="1"/>
    </xf>
    <xf numFmtId="0" fontId="13" fillId="36" borderId="97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4" fillId="51" borderId="70" xfId="0" applyFont="1" applyFill="1" applyBorder="1" applyAlignment="1">
      <alignment horizontal="center" textRotation="90" wrapText="1"/>
    </xf>
    <xf numFmtId="0" fontId="14" fillId="51" borderId="88" xfId="0" applyFont="1" applyFill="1" applyBorder="1" applyAlignment="1">
      <alignment horizontal="center" textRotation="90" wrapText="1"/>
    </xf>
    <xf numFmtId="0" fontId="14" fillId="35" borderId="70" xfId="0" applyFont="1" applyFill="1" applyBorder="1" applyAlignment="1">
      <alignment horizontal="center" textRotation="90" wrapText="1"/>
    </xf>
    <xf numFmtId="0" fontId="14" fillId="35" borderId="88" xfId="0" applyFont="1" applyFill="1" applyBorder="1" applyAlignment="1">
      <alignment horizontal="center" textRotation="90" wrapText="1"/>
    </xf>
    <xf numFmtId="0" fontId="14" fillId="45" borderId="98" xfId="0" applyFont="1" applyFill="1" applyBorder="1" applyAlignment="1">
      <alignment horizontal="center" textRotation="90" wrapText="1"/>
    </xf>
    <xf numFmtId="0" fontId="14" fillId="45" borderId="58" xfId="0" applyFont="1" applyFill="1" applyBorder="1" applyAlignment="1">
      <alignment horizontal="center" textRotation="90" wrapText="1"/>
    </xf>
    <xf numFmtId="0" fontId="14" fillId="35" borderId="98" xfId="0" applyFont="1" applyFill="1" applyBorder="1" applyAlignment="1">
      <alignment horizontal="center" textRotation="90" wrapText="1"/>
    </xf>
    <xf numFmtId="0" fontId="14" fillId="35" borderId="58" xfId="0" applyFont="1" applyFill="1" applyBorder="1" applyAlignment="1">
      <alignment horizontal="center" textRotation="90" wrapText="1"/>
    </xf>
    <xf numFmtId="0" fontId="14" fillId="45" borderId="98" xfId="0" applyFont="1" applyFill="1" applyBorder="1" applyAlignment="1">
      <alignment horizontal="center" textRotation="90"/>
    </xf>
    <xf numFmtId="0" fontId="14" fillId="45" borderId="58" xfId="0" applyFont="1" applyFill="1" applyBorder="1" applyAlignment="1">
      <alignment horizontal="center" textRotation="90"/>
    </xf>
    <xf numFmtId="0" fontId="14" fillId="35" borderId="98" xfId="0" applyFont="1" applyFill="1" applyBorder="1" applyAlignment="1">
      <alignment horizontal="center" textRotation="90"/>
    </xf>
    <xf numFmtId="0" fontId="14" fillId="35" borderId="58" xfId="0" applyFont="1" applyFill="1" applyBorder="1" applyAlignment="1">
      <alignment horizontal="center" textRotation="90"/>
    </xf>
    <xf numFmtId="0" fontId="14" fillId="46" borderId="98" xfId="0" applyFont="1" applyFill="1" applyBorder="1" applyAlignment="1">
      <alignment horizontal="center" textRotation="90"/>
    </xf>
    <xf numFmtId="0" fontId="14" fillId="46" borderId="58" xfId="0" applyFont="1" applyFill="1" applyBorder="1" applyAlignment="1">
      <alignment horizontal="center" textRotation="90"/>
    </xf>
    <xf numFmtId="0" fontId="14" fillId="47" borderId="98" xfId="0" applyFont="1" applyFill="1" applyBorder="1" applyAlignment="1">
      <alignment horizontal="center" textRotation="90"/>
    </xf>
    <xf numFmtId="0" fontId="14" fillId="47" borderId="58" xfId="0" applyFont="1" applyFill="1" applyBorder="1" applyAlignment="1">
      <alignment horizontal="center" textRotation="90"/>
    </xf>
    <xf numFmtId="0" fontId="20" fillId="44" borderId="90" xfId="0" applyFont="1" applyFill="1" applyBorder="1" applyAlignment="1">
      <alignment horizontal="center" vertical="center" wrapText="1"/>
    </xf>
    <xf numFmtId="0" fontId="20" fillId="44" borderId="86" xfId="0" applyFont="1" applyFill="1" applyBorder="1" applyAlignment="1">
      <alignment horizontal="center" vertical="center" wrapText="1"/>
    </xf>
    <xf numFmtId="0" fontId="20" fillId="44" borderId="91" xfId="0" applyFont="1" applyFill="1" applyBorder="1" applyAlignment="1">
      <alignment horizontal="center" vertical="center" wrapText="1"/>
    </xf>
    <xf numFmtId="0" fontId="20" fillId="44" borderId="9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93" xfId="0" applyFont="1" applyFill="1" applyBorder="1" applyAlignment="1">
      <alignment horizontal="center" vertical="center" wrapText="1"/>
    </xf>
    <xf numFmtId="0" fontId="20" fillId="44" borderId="99" xfId="0" applyFont="1" applyFill="1" applyBorder="1" applyAlignment="1">
      <alignment horizontal="center" vertical="center" wrapText="1"/>
    </xf>
    <xf numFmtId="0" fontId="20" fillId="44" borderId="100" xfId="0" applyFont="1" applyFill="1" applyBorder="1" applyAlignment="1">
      <alignment horizontal="center" vertical="center" wrapText="1"/>
    </xf>
    <xf numFmtId="0" fontId="20" fillId="44" borderId="101" xfId="0" applyFont="1" applyFill="1" applyBorder="1" applyAlignment="1">
      <alignment horizontal="center" vertical="center" wrapText="1"/>
    </xf>
    <xf numFmtId="0" fontId="13" fillId="44" borderId="102" xfId="0" applyFont="1" applyFill="1" applyBorder="1" applyAlignment="1">
      <alignment horizontal="center" vertical="center"/>
    </xf>
    <xf numFmtId="0" fontId="13" fillId="44" borderId="103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textRotation="90"/>
    </xf>
    <xf numFmtId="0" fontId="14" fillId="38" borderId="11" xfId="0" applyFont="1" applyFill="1" applyBorder="1" applyAlignment="1">
      <alignment horizontal="center" textRotation="90"/>
    </xf>
    <xf numFmtId="0" fontId="14" fillId="47" borderId="11" xfId="0" applyFont="1" applyFill="1" applyBorder="1" applyAlignment="1">
      <alignment horizontal="center" textRotation="90"/>
    </xf>
    <xf numFmtId="0" fontId="14" fillId="48" borderId="98" xfId="0" applyFont="1" applyFill="1" applyBorder="1" applyAlignment="1">
      <alignment horizontal="center" textRotation="90"/>
    </xf>
    <xf numFmtId="0" fontId="14" fillId="48" borderId="58" xfId="0" applyFont="1" applyFill="1" applyBorder="1" applyAlignment="1">
      <alignment horizontal="center" textRotation="90"/>
    </xf>
    <xf numFmtId="0" fontId="14" fillId="49" borderId="98" xfId="0" applyFont="1" applyFill="1" applyBorder="1" applyAlignment="1">
      <alignment horizontal="center" vertical="center" textRotation="90" wrapText="1"/>
    </xf>
    <xf numFmtId="0" fontId="14" fillId="49" borderId="58" xfId="0" applyFont="1" applyFill="1" applyBorder="1" applyAlignment="1">
      <alignment horizontal="center" vertical="center" textRotation="90"/>
    </xf>
    <xf numFmtId="0" fontId="14" fillId="37" borderId="104" xfId="0" applyFont="1" applyFill="1" applyBorder="1" applyAlignment="1">
      <alignment horizontal="center" textRotation="90"/>
    </xf>
    <xf numFmtId="0" fontId="14" fillId="37" borderId="105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DA34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5" width="4.7109375" style="3" customWidth="1"/>
    <col min="16" max="18" width="9.00390625" style="3" customWidth="1"/>
    <col min="19" max="19" width="20.7109375" style="3" customWidth="1"/>
    <col min="20" max="20" width="2.7109375" style="3" customWidth="1"/>
    <col min="21" max="21" width="20.7109375" style="3" customWidth="1"/>
    <col min="22" max="24" width="9.00390625" style="3" customWidth="1"/>
    <col min="25" max="32" width="4.7109375" style="3" customWidth="1"/>
    <col min="33" max="33" width="9.00390625" style="3" customWidth="1"/>
    <col min="34" max="35" width="8.7109375" style="3" customWidth="1"/>
    <col min="36" max="36" width="20.7109375" style="3" customWidth="1"/>
    <col min="37" max="37" width="2.7109375" style="3" customWidth="1"/>
    <col min="38" max="38" width="20.7109375" style="3" customWidth="1"/>
    <col min="39" max="41" width="9.00390625" style="3" customWidth="1"/>
    <col min="42" max="49" width="4.7109375" style="3" customWidth="1"/>
    <col min="50" max="50" width="9.00390625" style="3" customWidth="1"/>
    <col min="51" max="52" width="8.7109375" style="3" customWidth="1"/>
    <col min="53" max="53" width="20.7109375" style="3" customWidth="1"/>
    <col min="54" max="54" width="2.7109375" style="3" customWidth="1"/>
    <col min="55" max="55" width="22.00390625" style="3" customWidth="1"/>
    <col min="56" max="58" width="9.00390625" style="3" customWidth="1"/>
    <col min="59" max="66" width="4.7109375" style="3" customWidth="1"/>
    <col min="67" max="67" width="9.00390625" style="3" customWidth="1"/>
    <col min="68" max="69" width="8.7109375" style="3" customWidth="1"/>
    <col min="70" max="70" width="20.7109375" style="3" customWidth="1"/>
    <col min="71" max="71" width="2.7109375" style="3" customWidth="1"/>
    <col min="72" max="72" width="20.7109375" style="3" customWidth="1"/>
    <col min="73" max="74" width="9.00390625" style="3" customWidth="1"/>
    <col min="75" max="76" width="4.7109375" style="3" customWidth="1"/>
    <col min="77" max="77" width="9.00390625" style="3" customWidth="1"/>
    <col min="78" max="83" width="4.7109375" style="3" customWidth="1"/>
    <col min="84" max="86" width="8.7109375" style="3" customWidth="1"/>
    <col min="87" max="87" width="20.7109375" style="3" customWidth="1"/>
    <col min="88" max="88" width="2.7109375" style="3" customWidth="1"/>
    <col min="89" max="89" width="21.57421875" style="3" bestFit="1" customWidth="1"/>
    <col min="90" max="92" width="9.00390625" style="3" customWidth="1"/>
    <col min="93" max="100" width="4.7109375" style="3" customWidth="1"/>
    <col min="101" max="103" width="8.7109375" style="3" customWidth="1"/>
    <col min="104" max="104" width="21.57421875" style="3" bestFit="1" customWidth="1"/>
    <col min="105" max="105" width="2.7109375" style="3" customWidth="1"/>
    <col min="106" max="16384" width="9.140625" style="3" customWidth="1"/>
  </cols>
  <sheetData>
    <row r="1" spans="1:105" ht="30" customHeight="1" thickBot="1">
      <c r="A1" s="362" t="s">
        <v>7</v>
      </c>
      <c r="B1" s="362"/>
      <c r="C1" s="2"/>
      <c r="D1" s="353" t="s">
        <v>79</v>
      </c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1"/>
      <c r="U1" s="353" t="s">
        <v>81</v>
      </c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53"/>
      <c r="AK1" s="1"/>
      <c r="AL1" s="353" t="s">
        <v>83</v>
      </c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53"/>
      <c r="BB1" s="1"/>
      <c r="BC1" s="353" t="s">
        <v>191</v>
      </c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53"/>
      <c r="BS1" s="1"/>
      <c r="BT1" s="337" t="s">
        <v>195</v>
      </c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1"/>
      <c r="CK1" s="353" t="s">
        <v>246</v>
      </c>
      <c r="CL1" s="337"/>
      <c r="CM1" s="337"/>
      <c r="CN1" s="353"/>
      <c r="CO1" s="353"/>
      <c r="CP1" s="353"/>
      <c r="CQ1" s="337"/>
      <c r="CR1" s="337"/>
      <c r="CS1" s="337"/>
      <c r="CT1" s="337"/>
      <c r="CU1" s="337"/>
      <c r="CV1" s="337"/>
      <c r="CW1" s="337"/>
      <c r="CX1" s="337"/>
      <c r="CY1" s="337"/>
      <c r="CZ1" s="353"/>
      <c r="DA1" s="1"/>
    </row>
    <row r="2" spans="1:105" ht="29.25" customHeight="1" thickBot="1">
      <c r="A2" s="8" t="s">
        <v>3</v>
      </c>
      <c r="B2" s="9" t="s">
        <v>0</v>
      </c>
      <c r="C2" s="4"/>
      <c r="D2" s="24" t="s">
        <v>1</v>
      </c>
      <c r="E2" s="25" t="s">
        <v>29</v>
      </c>
      <c r="F2" s="29" t="s">
        <v>30</v>
      </c>
      <c r="G2" s="83" t="s">
        <v>61</v>
      </c>
      <c r="H2" s="346" t="s">
        <v>31</v>
      </c>
      <c r="I2" s="347"/>
      <c r="J2" s="348" t="s">
        <v>32</v>
      </c>
      <c r="K2" s="349"/>
      <c r="L2" s="348" t="s">
        <v>33</v>
      </c>
      <c r="M2" s="349"/>
      <c r="N2" s="350" t="s">
        <v>34</v>
      </c>
      <c r="O2" s="351"/>
      <c r="P2" s="83" t="s">
        <v>61</v>
      </c>
      <c r="Q2" s="26" t="s">
        <v>30</v>
      </c>
      <c r="R2" s="26" t="s">
        <v>35</v>
      </c>
      <c r="S2" s="28" t="s">
        <v>2</v>
      </c>
      <c r="T2" s="14"/>
      <c r="U2" s="107" t="s">
        <v>1</v>
      </c>
      <c r="V2" s="162" t="s">
        <v>29</v>
      </c>
      <c r="W2" s="163" t="s">
        <v>30</v>
      </c>
      <c r="X2" s="164" t="s">
        <v>61</v>
      </c>
      <c r="Y2" s="352" t="s">
        <v>31</v>
      </c>
      <c r="Z2" s="346"/>
      <c r="AA2" s="354" t="s">
        <v>32</v>
      </c>
      <c r="AB2" s="355"/>
      <c r="AC2" s="356" t="s">
        <v>33</v>
      </c>
      <c r="AD2" s="355"/>
      <c r="AE2" s="356" t="s">
        <v>34</v>
      </c>
      <c r="AF2" s="355"/>
      <c r="AG2" s="83" t="s">
        <v>61</v>
      </c>
      <c r="AH2" s="149" t="s">
        <v>30</v>
      </c>
      <c r="AI2" s="134" t="s">
        <v>35</v>
      </c>
      <c r="AJ2" s="110" t="s">
        <v>2</v>
      </c>
      <c r="AK2" s="14"/>
      <c r="AL2" s="107" t="s">
        <v>1</v>
      </c>
      <c r="AM2" s="25" t="s">
        <v>29</v>
      </c>
      <c r="AN2" s="29" t="s">
        <v>30</v>
      </c>
      <c r="AO2" s="171" t="s">
        <v>61</v>
      </c>
      <c r="AP2" s="352" t="s">
        <v>31</v>
      </c>
      <c r="AQ2" s="346"/>
      <c r="AR2" s="340" t="s">
        <v>32</v>
      </c>
      <c r="AS2" s="341"/>
      <c r="AT2" s="342" t="s">
        <v>33</v>
      </c>
      <c r="AU2" s="341"/>
      <c r="AV2" s="342" t="s">
        <v>34</v>
      </c>
      <c r="AW2" s="341"/>
      <c r="AX2" s="171" t="s">
        <v>61</v>
      </c>
      <c r="AY2" s="26" t="s">
        <v>30</v>
      </c>
      <c r="AZ2" s="27" t="s">
        <v>35</v>
      </c>
      <c r="BA2" s="110" t="s">
        <v>2</v>
      </c>
      <c r="BB2" s="14"/>
      <c r="BC2" s="107" t="s">
        <v>1</v>
      </c>
      <c r="BD2" s="25" t="s">
        <v>29</v>
      </c>
      <c r="BE2" s="29" t="s">
        <v>30</v>
      </c>
      <c r="BF2" s="171" t="s">
        <v>61</v>
      </c>
      <c r="BG2" s="352" t="s">
        <v>31</v>
      </c>
      <c r="BH2" s="346"/>
      <c r="BI2" s="340" t="s">
        <v>32</v>
      </c>
      <c r="BJ2" s="341"/>
      <c r="BK2" s="342" t="s">
        <v>33</v>
      </c>
      <c r="BL2" s="341"/>
      <c r="BM2" s="342" t="s">
        <v>34</v>
      </c>
      <c r="BN2" s="357"/>
      <c r="BO2" s="171" t="s">
        <v>61</v>
      </c>
      <c r="BP2" s="26" t="s">
        <v>30</v>
      </c>
      <c r="BQ2" s="27" t="s">
        <v>35</v>
      </c>
      <c r="BR2" s="110" t="s">
        <v>2</v>
      </c>
      <c r="BS2" s="14"/>
      <c r="BT2" s="291" t="s">
        <v>1</v>
      </c>
      <c r="BU2" s="25" t="s">
        <v>29</v>
      </c>
      <c r="BV2" s="29" t="s">
        <v>30</v>
      </c>
      <c r="BW2" s="358" t="s">
        <v>31</v>
      </c>
      <c r="BX2" s="359"/>
      <c r="BY2" s="171" t="s">
        <v>61</v>
      </c>
      <c r="BZ2" s="338" t="s">
        <v>32</v>
      </c>
      <c r="CA2" s="339"/>
      <c r="CB2" s="343" t="s">
        <v>33</v>
      </c>
      <c r="CC2" s="339"/>
      <c r="CD2" s="343" t="s">
        <v>34</v>
      </c>
      <c r="CE2" s="344"/>
      <c r="CF2" s="171" t="s">
        <v>61</v>
      </c>
      <c r="CG2" s="26" t="s">
        <v>30</v>
      </c>
      <c r="CH2" s="27" t="s">
        <v>35</v>
      </c>
      <c r="CI2" s="293" t="s">
        <v>2</v>
      </c>
      <c r="CJ2" s="14"/>
      <c r="CK2" s="107" t="s">
        <v>1</v>
      </c>
      <c r="CL2" s="25" t="s">
        <v>29</v>
      </c>
      <c r="CM2" s="29" t="s">
        <v>30</v>
      </c>
      <c r="CN2" s="171" t="s">
        <v>61</v>
      </c>
      <c r="CO2" s="360" t="s">
        <v>31</v>
      </c>
      <c r="CP2" s="361"/>
      <c r="CQ2" s="340" t="s">
        <v>32</v>
      </c>
      <c r="CR2" s="341"/>
      <c r="CS2" s="342" t="s">
        <v>33</v>
      </c>
      <c r="CT2" s="341"/>
      <c r="CU2" s="342" t="s">
        <v>34</v>
      </c>
      <c r="CV2" s="341"/>
      <c r="CW2" s="171" t="s">
        <v>61</v>
      </c>
      <c r="CX2" s="26" t="s">
        <v>30</v>
      </c>
      <c r="CY2" s="27" t="s">
        <v>35</v>
      </c>
      <c r="CZ2" s="110" t="s">
        <v>2</v>
      </c>
      <c r="DA2" s="14"/>
    </row>
    <row r="3" spans="1:105" ht="24.75" customHeight="1" thickTop="1">
      <c r="A3" s="9">
        <v>1</v>
      </c>
      <c r="B3" s="198" t="s">
        <v>8</v>
      </c>
      <c r="C3" s="4"/>
      <c r="D3" s="18" t="str">
        <f>(B3)</f>
        <v>ANTALYA YAT YELKEN</v>
      </c>
      <c r="E3" s="30">
        <v>0</v>
      </c>
      <c r="F3" s="31">
        <f>SUM(J3,L3,N3)</f>
        <v>19</v>
      </c>
      <c r="G3" s="86">
        <f>SUM(F3-Q3)</f>
        <v>-17</v>
      </c>
      <c r="H3" s="38">
        <f>IF(E3&gt;1,1,0)</f>
        <v>0</v>
      </c>
      <c r="I3" s="49">
        <f>IF(R3&gt;1,1,0)</f>
        <v>1</v>
      </c>
      <c r="J3" s="43">
        <v>6</v>
      </c>
      <c r="K3" s="44">
        <v>12</v>
      </c>
      <c r="L3" s="40">
        <v>2</v>
      </c>
      <c r="M3" s="51">
        <v>12</v>
      </c>
      <c r="N3" s="52">
        <v>11</v>
      </c>
      <c r="O3" s="53">
        <v>12</v>
      </c>
      <c r="P3" s="87">
        <f>SUM(Q3-F3)</f>
        <v>17</v>
      </c>
      <c r="Q3" s="54">
        <f>SUM(O3,M3,K3)</f>
        <v>36</v>
      </c>
      <c r="R3" s="55">
        <v>3</v>
      </c>
      <c r="S3" s="21" t="str">
        <f>B4</f>
        <v>İSTANBUL ELİT</v>
      </c>
      <c r="T3" s="10"/>
      <c r="U3" s="157" t="str">
        <f>D15</f>
        <v>ANKARA KAZAN</v>
      </c>
      <c r="V3" s="165">
        <v>3</v>
      </c>
      <c r="W3" s="169">
        <f>SUM(AA3,AC3,AE3)</f>
        <v>36</v>
      </c>
      <c r="X3" s="166">
        <f>SUM(W3-AH3)</f>
        <v>18</v>
      </c>
      <c r="Y3" s="160">
        <f>IF(V3&gt;1,1,0)</f>
        <v>1</v>
      </c>
      <c r="Z3" s="69">
        <f>IF(AI3&gt;1,1,0)</f>
        <v>0</v>
      </c>
      <c r="AA3" s="153">
        <v>12</v>
      </c>
      <c r="AB3" s="154">
        <v>2</v>
      </c>
      <c r="AC3" s="155">
        <v>12</v>
      </c>
      <c r="AD3" s="154">
        <v>10</v>
      </c>
      <c r="AE3" s="155">
        <v>12</v>
      </c>
      <c r="AF3" s="156">
        <v>6</v>
      </c>
      <c r="AG3" s="115">
        <f>SUM(AH3-W3)</f>
        <v>-18</v>
      </c>
      <c r="AH3" s="150">
        <f>SUM(AB3,AD3,AF3)</f>
        <v>18</v>
      </c>
      <c r="AI3" s="139">
        <v>0</v>
      </c>
      <c r="AJ3" s="21" t="str">
        <f>D16</f>
        <v>BARTIN KTL </v>
      </c>
      <c r="AK3" s="10"/>
      <c r="AL3" s="148" t="str">
        <f>U15</f>
        <v>ANKARA KAZAN</v>
      </c>
      <c r="AM3" s="30">
        <v>2</v>
      </c>
      <c r="AN3" s="31">
        <f>SUM(AR3,AT3,AV3)</f>
        <v>24</v>
      </c>
      <c r="AO3" s="172">
        <f>SUM(AN3-AY3)</f>
        <v>4</v>
      </c>
      <c r="AP3" s="66">
        <f>IF(AM3&gt;1,1,0)</f>
        <v>1</v>
      </c>
      <c r="AQ3" s="69">
        <f>IF(AZ3&gt;1,1,0)</f>
        <v>0</v>
      </c>
      <c r="AR3" s="72">
        <v>12</v>
      </c>
      <c r="AS3" s="73">
        <v>5</v>
      </c>
      <c r="AT3" s="72">
        <v>12</v>
      </c>
      <c r="AU3" s="74">
        <v>3</v>
      </c>
      <c r="AV3" s="72">
        <v>0</v>
      </c>
      <c r="AW3" s="73">
        <v>12</v>
      </c>
      <c r="AX3" s="115">
        <f>SUM(AY3-AN3)</f>
        <v>-4</v>
      </c>
      <c r="AY3" s="75">
        <f>SUM(AW3,AU3,AS3)</f>
        <v>20</v>
      </c>
      <c r="AZ3" s="55">
        <v>1</v>
      </c>
      <c r="BA3" s="135" t="str">
        <f>U16</f>
        <v>BURSA HSNĞ TOKİ</v>
      </c>
      <c r="BB3" s="10"/>
      <c r="BC3" s="148" t="str">
        <f>AL15</f>
        <v>ANKARA KAZAN</v>
      </c>
      <c r="BD3" s="30">
        <v>3</v>
      </c>
      <c r="BE3" s="265">
        <f>SUM(BI3,BK3,BM3)</f>
        <v>36</v>
      </c>
      <c r="BF3" s="266">
        <f>SUM(BE3-BP3)</f>
        <v>11</v>
      </c>
      <c r="BG3" s="255">
        <f>IF(BD3&gt;1,1,0)</f>
        <v>1</v>
      </c>
      <c r="BH3" s="256">
        <f>IF(BQ3&gt;1,1,0)</f>
        <v>0</v>
      </c>
      <c r="BI3" s="247">
        <v>12</v>
      </c>
      <c r="BJ3" s="248">
        <v>9</v>
      </c>
      <c r="BK3" s="249">
        <v>12</v>
      </c>
      <c r="BL3" s="248">
        <v>8</v>
      </c>
      <c r="BM3" s="249">
        <v>12</v>
      </c>
      <c r="BN3" s="250">
        <v>8</v>
      </c>
      <c r="BO3" s="115">
        <f>SUM(BP3-BE3)</f>
        <v>-11</v>
      </c>
      <c r="BP3" s="268">
        <f>SUM(BN3,BL3,BJ3)</f>
        <v>25</v>
      </c>
      <c r="BQ3" s="55">
        <v>0</v>
      </c>
      <c r="BR3" s="135" t="str">
        <f>AL16</f>
        <v>BOLU BELEDİYE</v>
      </c>
      <c r="BS3" s="10"/>
      <c r="BT3" s="290" t="str">
        <f>BC15</f>
        <v>ANKARA KAZAN</v>
      </c>
      <c r="BU3" s="30">
        <v>0</v>
      </c>
      <c r="BV3" s="283">
        <f>SUM(BZ3,CB3,CD3)</f>
        <v>10</v>
      </c>
      <c r="BW3" s="130">
        <f>IF(BU3&gt;1,1,0)</f>
        <v>0</v>
      </c>
      <c r="BX3" s="131">
        <f>IF(CH3&gt;1,1,0)</f>
        <v>1</v>
      </c>
      <c r="BY3" s="280">
        <f>SUM(BV3-CG3)</f>
        <v>-26</v>
      </c>
      <c r="BZ3" s="294">
        <v>1</v>
      </c>
      <c r="CA3" s="295">
        <v>12</v>
      </c>
      <c r="CB3" s="296">
        <v>6</v>
      </c>
      <c r="CC3" s="297">
        <v>12</v>
      </c>
      <c r="CD3" s="296">
        <v>3</v>
      </c>
      <c r="CE3" s="297">
        <v>12</v>
      </c>
      <c r="CF3" s="285">
        <f>SUM(CG3-BV3)</f>
        <v>26</v>
      </c>
      <c r="CG3" s="284">
        <f>SUM(CE3,CC3,CA3)</f>
        <v>36</v>
      </c>
      <c r="CH3" s="55">
        <v>3</v>
      </c>
      <c r="CI3" s="292" t="str">
        <f>BC16</f>
        <v>KOCAELİ ÜNİVERSİTESİ</v>
      </c>
      <c r="CJ3" s="10"/>
      <c r="CK3" s="148" t="str">
        <f>BT15</f>
        <v>KOCAELİ ÜNİVERSİTESİ</v>
      </c>
      <c r="CL3" s="30">
        <v>0</v>
      </c>
      <c r="CM3" s="31">
        <f>SUM(CQ3,CS3,CU3)</f>
        <v>19</v>
      </c>
      <c r="CN3" s="306">
        <f>SUM(CM3-CX3)</f>
        <v>-17</v>
      </c>
      <c r="CO3" s="305">
        <f>IF(CY3&gt;1,1,0)</f>
        <v>1</v>
      </c>
      <c r="CP3" s="304">
        <f>IF(CL3&gt;1,1,0)</f>
        <v>0</v>
      </c>
      <c r="CQ3" s="309">
        <v>9</v>
      </c>
      <c r="CR3" s="310">
        <v>12</v>
      </c>
      <c r="CS3" s="309">
        <v>4</v>
      </c>
      <c r="CT3" s="310">
        <v>12</v>
      </c>
      <c r="CU3" s="309">
        <v>6</v>
      </c>
      <c r="CV3" s="310">
        <v>12</v>
      </c>
      <c r="CW3" s="307">
        <f>SUM(CX3-CM3)</f>
        <v>17</v>
      </c>
      <c r="CX3" s="308">
        <f>SUM(CV3,CT3,CR3)</f>
        <v>36</v>
      </c>
      <c r="CY3" s="55">
        <v>3</v>
      </c>
      <c r="CZ3" s="135" t="str">
        <f>BT16</f>
        <v>BURSA HSNĞ TOKİ</v>
      </c>
      <c r="DA3" s="2"/>
    </row>
    <row r="4" spans="1:105" ht="24.75" customHeight="1">
      <c r="A4" s="9">
        <v>2</v>
      </c>
      <c r="B4" s="198" t="s">
        <v>9</v>
      </c>
      <c r="C4" s="4"/>
      <c r="D4" s="19" t="str">
        <f>B5</f>
        <v>ANKARA KAZAN</v>
      </c>
      <c r="E4" s="32">
        <v>3</v>
      </c>
      <c r="F4" s="31">
        <f aca="true" t="shared" si="0" ref="F4:F11">SUM(J4,L4,N4)</f>
        <v>36</v>
      </c>
      <c r="G4" s="86">
        <f aca="true" t="shared" si="1" ref="G4:G11">SUM(F4-Q4)</f>
        <v>32</v>
      </c>
      <c r="H4" s="39">
        <f aca="true" t="shared" si="2" ref="H4:H11">IF(E4&gt;1,1,0)</f>
        <v>1</v>
      </c>
      <c r="I4" s="50">
        <f aca="true" t="shared" si="3" ref="I4:I11">IF(R4&gt;1,1,0)</f>
        <v>0</v>
      </c>
      <c r="J4" s="45">
        <v>12</v>
      </c>
      <c r="K4" s="46">
        <v>0</v>
      </c>
      <c r="L4" s="41">
        <v>12</v>
      </c>
      <c r="M4" s="56">
        <v>4</v>
      </c>
      <c r="N4" s="57">
        <v>12</v>
      </c>
      <c r="O4" s="56">
        <v>0</v>
      </c>
      <c r="P4" s="87">
        <f aca="true" t="shared" si="4" ref="P4:P11">SUM(Q4-F4)</f>
        <v>-32</v>
      </c>
      <c r="Q4" s="54">
        <f aca="true" t="shared" si="5" ref="Q4:Q11">SUM(O4,M4,K4)</f>
        <v>4</v>
      </c>
      <c r="R4" s="58">
        <v>0</v>
      </c>
      <c r="S4" s="22" t="str">
        <f>B6</f>
        <v>MUĞLA GSİM</v>
      </c>
      <c r="T4" s="10"/>
      <c r="U4" s="158" t="str">
        <f>D17</f>
        <v>BURSA ÇEKİRGE</v>
      </c>
      <c r="V4" s="128">
        <v>1</v>
      </c>
      <c r="W4" s="127">
        <f aca="true" t="shared" si="6" ref="W4:W11">SUM(AA4,AC4,AE4)</f>
        <v>20</v>
      </c>
      <c r="X4" s="167">
        <f aca="true" t="shared" si="7" ref="X4:X11">SUM(W4-AH4)</f>
        <v>-8</v>
      </c>
      <c r="Y4" s="90">
        <f aca="true" t="shared" si="8" ref="Y4:Y11">IF(V4&gt;1,1,0)</f>
        <v>0</v>
      </c>
      <c r="Z4" s="70">
        <f aca="true" t="shared" si="9" ref="Z4:Z11">IF(AI4&gt;1,1,0)</f>
        <v>1</v>
      </c>
      <c r="AA4" s="117">
        <v>3</v>
      </c>
      <c r="AB4" s="92">
        <v>12</v>
      </c>
      <c r="AC4" s="93">
        <v>5</v>
      </c>
      <c r="AD4" s="92">
        <v>12</v>
      </c>
      <c r="AE4" s="93">
        <v>12</v>
      </c>
      <c r="AF4" s="118">
        <v>4</v>
      </c>
      <c r="AG4" s="115">
        <f aca="true" t="shared" si="10" ref="AG4:AG11">SUM(AH4-W4)</f>
        <v>8</v>
      </c>
      <c r="AH4" s="145">
        <f aca="true" t="shared" si="11" ref="AH4:AH11">SUM(AB4,AD4,AF4)</f>
        <v>28</v>
      </c>
      <c r="AI4" s="141">
        <v>2</v>
      </c>
      <c r="AJ4" s="22" t="str">
        <f>D18</f>
        <v>ANKARA SİTAL</v>
      </c>
      <c r="AK4" s="10"/>
      <c r="AL4" s="19" t="str">
        <f>U17</f>
        <v>ANKARA SİTAL</v>
      </c>
      <c r="AM4" s="32">
        <v>0</v>
      </c>
      <c r="AN4" s="33">
        <f aca="true" t="shared" si="12" ref="AN4:AN11">SUM(AR4,AT4,AV4)</f>
        <v>24</v>
      </c>
      <c r="AO4" s="172">
        <f aca="true" t="shared" si="13" ref="AO4:AO11">SUM(AN4-AY4)</f>
        <v>-12</v>
      </c>
      <c r="AP4" s="67">
        <f aca="true" t="shared" si="14" ref="AP4:AP11">IF(AM4&gt;1,1,0)</f>
        <v>0</v>
      </c>
      <c r="AQ4" s="70">
        <f aca="true" t="shared" si="15" ref="AQ4:AQ11">IF(AZ4&gt;1,1,0)</f>
        <v>1</v>
      </c>
      <c r="AR4" s="76">
        <v>9</v>
      </c>
      <c r="AS4" s="77">
        <v>12</v>
      </c>
      <c r="AT4" s="76">
        <v>5</v>
      </c>
      <c r="AU4" s="77">
        <v>12</v>
      </c>
      <c r="AV4" s="76">
        <v>10</v>
      </c>
      <c r="AW4" s="77">
        <v>12</v>
      </c>
      <c r="AX4" s="115">
        <f aca="true" t="shared" si="16" ref="AX4:AX11">SUM(AY4-AN4)</f>
        <v>12</v>
      </c>
      <c r="AY4" s="78">
        <f aca="true" t="shared" si="17" ref="AY4:AY11">SUM(AW4,AU4,AS4)</f>
        <v>36</v>
      </c>
      <c r="AZ4" s="58">
        <v>3</v>
      </c>
      <c r="BA4" s="22" t="str">
        <f>U18</f>
        <v>BOLU BELEDİYE</v>
      </c>
      <c r="BB4" s="10"/>
      <c r="BC4" s="19" t="str">
        <f>AL17</f>
        <v>BURSA HSNĞ TOKİ</v>
      </c>
      <c r="BD4" s="32">
        <v>2</v>
      </c>
      <c r="BE4" s="265">
        <f aca="true" t="shared" si="18" ref="BE4:BE11">SUM(BI4,BK4,BM4)</f>
        <v>33</v>
      </c>
      <c r="BF4" s="267">
        <f aca="true" t="shared" si="19" ref="BF4:BF11">SUM(BE4-BP4)</f>
        <v>14</v>
      </c>
      <c r="BG4" s="257">
        <f aca="true" t="shared" si="20" ref="BG4:BG11">IF(BD4&gt;1,1,0)</f>
        <v>1</v>
      </c>
      <c r="BH4" s="258">
        <f aca="true" t="shared" si="21" ref="BH4:BH11">IF(BQ4&gt;1,1,0)</f>
        <v>0</v>
      </c>
      <c r="BI4" s="203">
        <v>12</v>
      </c>
      <c r="BJ4" s="204">
        <v>0</v>
      </c>
      <c r="BK4" s="205">
        <v>9</v>
      </c>
      <c r="BL4" s="204">
        <v>12</v>
      </c>
      <c r="BM4" s="205">
        <v>12</v>
      </c>
      <c r="BN4" s="206">
        <v>7</v>
      </c>
      <c r="BO4" s="115">
        <f aca="true" t="shared" si="22" ref="BO4:BO11">SUM(BP4-BE4)</f>
        <v>-14</v>
      </c>
      <c r="BP4" s="268">
        <f aca="true" t="shared" si="23" ref="BP4:BP11">SUM(BN4,BL4,BJ4)</f>
        <v>19</v>
      </c>
      <c r="BQ4" s="58">
        <v>1</v>
      </c>
      <c r="BR4" s="22" t="str">
        <f>AL18</f>
        <v>BARTIN KTL </v>
      </c>
      <c r="BS4" s="10"/>
      <c r="BT4" s="281" t="str">
        <f>BC17</f>
        <v>BURSA HSNĞ TOKİ</v>
      </c>
      <c r="BU4" s="32">
        <v>3</v>
      </c>
      <c r="BV4" s="283">
        <f aca="true" t="shared" si="24" ref="BV4:BV11">SUM(BZ4,CB4,CD4)</f>
        <v>36</v>
      </c>
      <c r="BW4" s="67">
        <f aca="true" t="shared" si="25" ref="BW4:BW11">IF(BU4&gt;1,1,0)</f>
        <v>1</v>
      </c>
      <c r="BX4" s="132">
        <f aca="true" t="shared" si="26" ref="BX4:BX11">IF(CH4&gt;1,1,0)</f>
        <v>0</v>
      </c>
      <c r="BY4" s="278">
        <f aca="true" t="shared" si="27" ref="BY4:BY11">SUM(BV4-CG4)</f>
        <v>13</v>
      </c>
      <c r="BZ4" s="298">
        <v>12</v>
      </c>
      <c r="CA4" s="299">
        <v>10</v>
      </c>
      <c r="CB4" s="300">
        <v>12</v>
      </c>
      <c r="CC4" s="299">
        <v>9</v>
      </c>
      <c r="CD4" s="300">
        <v>12</v>
      </c>
      <c r="CE4" s="299">
        <v>4</v>
      </c>
      <c r="CF4" s="285">
        <f aca="true" t="shared" si="28" ref="CF4:CF11">SUM(CG4-BV4)</f>
        <v>-13</v>
      </c>
      <c r="CG4" s="284">
        <f aca="true" t="shared" si="29" ref="CG4:CG11">SUM(CE4,CC4,CA4)</f>
        <v>23</v>
      </c>
      <c r="CH4" s="58">
        <v>0</v>
      </c>
      <c r="CI4" s="282" t="str">
        <f>BC18</f>
        <v>BOLU BELEDİYE</v>
      </c>
      <c r="CJ4" s="10"/>
      <c r="CK4" s="19" t="str">
        <f>BT17</f>
        <v>ANKARA KAZAN</v>
      </c>
      <c r="CL4" s="32">
        <v>2</v>
      </c>
      <c r="CM4" s="31">
        <f aca="true" t="shared" si="30" ref="CM4:CM11">SUM(CQ4,CS4,CU4)</f>
        <v>31</v>
      </c>
      <c r="CN4" s="306">
        <f aca="true" t="shared" si="31" ref="CN4:CN11">SUM(CM4-CX4)</f>
        <v>17</v>
      </c>
      <c r="CO4" s="305">
        <f aca="true" t="shared" si="32" ref="CO4:CO11">IF(CY4&gt;1,1,0)</f>
        <v>0</v>
      </c>
      <c r="CP4" s="304">
        <f aca="true" t="shared" si="33" ref="CP4:CP11">IF(CL4&gt;1,1,0)</f>
        <v>1</v>
      </c>
      <c r="CQ4" s="311">
        <v>12</v>
      </c>
      <c r="CR4" s="312">
        <v>0</v>
      </c>
      <c r="CS4" s="311">
        <v>12</v>
      </c>
      <c r="CT4" s="312">
        <v>2</v>
      </c>
      <c r="CU4" s="311">
        <v>7</v>
      </c>
      <c r="CV4" s="312">
        <v>12</v>
      </c>
      <c r="CW4" s="307">
        <f aca="true" t="shared" si="34" ref="CW4:CW11">SUM(CX4-CM4)</f>
        <v>-17</v>
      </c>
      <c r="CX4" s="308">
        <f aca="true" t="shared" si="35" ref="CX4:CX11">SUM(CV4,CT4,CR4)</f>
        <v>14</v>
      </c>
      <c r="CY4" s="58">
        <v>1</v>
      </c>
      <c r="CZ4" s="22" t="str">
        <f>BT18</f>
        <v>GÜMÜŞHANE GSİM</v>
      </c>
      <c r="DA4" s="2"/>
    </row>
    <row r="5" spans="1:105" ht="24.75" customHeight="1">
      <c r="A5" s="9">
        <v>3</v>
      </c>
      <c r="B5" s="198" t="s">
        <v>10</v>
      </c>
      <c r="C5" s="2"/>
      <c r="D5" s="19" t="str">
        <f>B7</f>
        <v>BURSA HSNĞ TOKİ</v>
      </c>
      <c r="E5" s="32">
        <v>3</v>
      </c>
      <c r="F5" s="31">
        <f t="shared" si="0"/>
        <v>36</v>
      </c>
      <c r="G5" s="86">
        <f t="shared" si="1"/>
        <v>16</v>
      </c>
      <c r="H5" s="39">
        <f t="shared" si="2"/>
        <v>1</v>
      </c>
      <c r="I5" s="50">
        <f t="shared" si="3"/>
        <v>0</v>
      </c>
      <c r="J5" s="45">
        <v>12</v>
      </c>
      <c r="K5" s="46">
        <v>8</v>
      </c>
      <c r="L5" s="41">
        <v>12</v>
      </c>
      <c r="M5" s="56">
        <v>4</v>
      </c>
      <c r="N5" s="57">
        <v>12</v>
      </c>
      <c r="O5" s="56">
        <v>8</v>
      </c>
      <c r="P5" s="87">
        <f t="shared" si="4"/>
        <v>-16</v>
      </c>
      <c r="Q5" s="54">
        <f t="shared" si="5"/>
        <v>20</v>
      </c>
      <c r="R5" s="58">
        <v>0</v>
      </c>
      <c r="S5" s="22" t="str">
        <f>B8</f>
        <v>GÜMÜŞHANE GSİM</v>
      </c>
      <c r="T5" s="10"/>
      <c r="U5" s="158" t="str">
        <f>D19</f>
        <v>İSTANBUL ELİT</v>
      </c>
      <c r="V5" s="128">
        <v>0</v>
      </c>
      <c r="W5" s="127">
        <f t="shared" si="6"/>
        <v>10</v>
      </c>
      <c r="X5" s="167">
        <f t="shared" si="7"/>
        <v>-26</v>
      </c>
      <c r="Y5" s="90">
        <f t="shared" si="8"/>
        <v>0</v>
      </c>
      <c r="Z5" s="70">
        <f t="shared" si="9"/>
        <v>1</v>
      </c>
      <c r="AA5" s="117">
        <v>4</v>
      </c>
      <c r="AB5" s="92">
        <v>12</v>
      </c>
      <c r="AC5" s="93">
        <v>2</v>
      </c>
      <c r="AD5" s="92">
        <v>12</v>
      </c>
      <c r="AE5" s="93">
        <v>4</v>
      </c>
      <c r="AF5" s="118">
        <v>12</v>
      </c>
      <c r="AG5" s="115">
        <f t="shared" si="10"/>
        <v>26</v>
      </c>
      <c r="AH5" s="145">
        <f t="shared" si="11"/>
        <v>36</v>
      </c>
      <c r="AI5" s="141">
        <v>3</v>
      </c>
      <c r="AJ5" s="22" t="str">
        <f>D20</f>
        <v>BURSA HSNĞ TOKİ</v>
      </c>
      <c r="AK5" s="10"/>
      <c r="AL5" s="19" t="str">
        <f>U19</f>
        <v>KOCAELİ ÜNİVERSİTESİ</v>
      </c>
      <c r="AM5" s="32">
        <v>2</v>
      </c>
      <c r="AN5" s="33">
        <f t="shared" si="12"/>
        <v>30</v>
      </c>
      <c r="AO5" s="172">
        <f t="shared" si="13"/>
        <v>2</v>
      </c>
      <c r="AP5" s="67">
        <f t="shared" si="14"/>
        <v>1</v>
      </c>
      <c r="AQ5" s="70">
        <f t="shared" si="15"/>
        <v>0</v>
      </c>
      <c r="AR5" s="76">
        <v>12</v>
      </c>
      <c r="AS5" s="77">
        <v>7</v>
      </c>
      <c r="AT5" s="76">
        <v>12</v>
      </c>
      <c r="AU5" s="77">
        <v>9</v>
      </c>
      <c r="AV5" s="76">
        <v>6</v>
      </c>
      <c r="AW5" s="77">
        <v>12</v>
      </c>
      <c r="AX5" s="115">
        <f t="shared" si="16"/>
        <v>-2</v>
      </c>
      <c r="AY5" s="78">
        <f t="shared" si="17"/>
        <v>28</v>
      </c>
      <c r="AZ5" s="58">
        <v>1</v>
      </c>
      <c r="BA5" s="22" t="str">
        <f>U20</f>
        <v>BURSA ÇEKİRGE</v>
      </c>
      <c r="BB5" s="10"/>
      <c r="BC5" s="19" t="str">
        <f>AL19</f>
        <v>KOCAELİ ÜNİVERSİTESİ</v>
      </c>
      <c r="BD5" s="32">
        <v>3</v>
      </c>
      <c r="BE5" s="265">
        <f t="shared" si="18"/>
        <v>36</v>
      </c>
      <c r="BF5" s="267">
        <f t="shared" si="19"/>
        <v>17</v>
      </c>
      <c r="BG5" s="257">
        <f t="shared" si="20"/>
        <v>1</v>
      </c>
      <c r="BH5" s="258">
        <f t="shared" si="21"/>
        <v>0</v>
      </c>
      <c r="BI5" s="203">
        <v>12</v>
      </c>
      <c r="BJ5" s="204">
        <v>6</v>
      </c>
      <c r="BK5" s="205">
        <v>12</v>
      </c>
      <c r="BL5" s="204">
        <v>5</v>
      </c>
      <c r="BM5" s="205">
        <v>12</v>
      </c>
      <c r="BN5" s="206">
        <v>8</v>
      </c>
      <c r="BO5" s="115">
        <f t="shared" si="22"/>
        <v>-17</v>
      </c>
      <c r="BP5" s="268">
        <f t="shared" si="23"/>
        <v>19</v>
      </c>
      <c r="BQ5" s="58">
        <v>0</v>
      </c>
      <c r="BR5" s="22" t="str">
        <f>AL20</f>
        <v>ANKARA SİTAL</v>
      </c>
      <c r="BS5" s="10"/>
      <c r="BT5" s="281" t="str">
        <f>BC19</f>
        <v>GÜMÜŞHANE GSİM</v>
      </c>
      <c r="BU5" s="32">
        <v>2</v>
      </c>
      <c r="BV5" s="283">
        <f t="shared" si="24"/>
        <v>35</v>
      </c>
      <c r="BW5" s="67">
        <f t="shared" si="25"/>
        <v>1</v>
      </c>
      <c r="BX5" s="132">
        <f t="shared" si="26"/>
        <v>0</v>
      </c>
      <c r="BY5" s="278">
        <f t="shared" si="27"/>
        <v>17</v>
      </c>
      <c r="BZ5" s="298">
        <v>12</v>
      </c>
      <c r="CA5" s="299">
        <v>3</v>
      </c>
      <c r="CB5" s="300">
        <v>11</v>
      </c>
      <c r="CC5" s="299">
        <v>12</v>
      </c>
      <c r="CD5" s="300">
        <v>12</v>
      </c>
      <c r="CE5" s="299">
        <v>3</v>
      </c>
      <c r="CF5" s="285">
        <f t="shared" si="28"/>
        <v>-17</v>
      </c>
      <c r="CG5" s="284">
        <f t="shared" si="29"/>
        <v>18</v>
      </c>
      <c r="CH5" s="58">
        <v>1</v>
      </c>
      <c r="CI5" s="282" t="str">
        <f>BC20</f>
        <v>BURSA ÇEKİRGE</v>
      </c>
      <c r="CJ5" s="10"/>
      <c r="CK5" s="19" t="str">
        <f>BT19</f>
        <v>BARTIN KTL </v>
      </c>
      <c r="CL5" s="32">
        <v>1</v>
      </c>
      <c r="CM5" s="31">
        <f t="shared" si="30"/>
        <v>21</v>
      </c>
      <c r="CN5" s="306">
        <f t="shared" si="31"/>
        <v>-10</v>
      </c>
      <c r="CO5" s="305">
        <f t="shared" si="32"/>
        <v>1</v>
      </c>
      <c r="CP5" s="304">
        <f t="shared" si="33"/>
        <v>0</v>
      </c>
      <c r="CQ5" s="311">
        <v>9</v>
      </c>
      <c r="CR5" s="312">
        <v>12</v>
      </c>
      <c r="CS5" s="311">
        <v>12</v>
      </c>
      <c r="CT5" s="312">
        <v>7</v>
      </c>
      <c r="CU5" s="311">
        <v>0</v>
      </c>
      <c r="CV5" s="312">
        <v>12</v>
      </c>
      <c r="CW5" s="307">
        <f t="shared" si="34"/>
        <v>10</v>
      </c>
      <c r="CX5" s="308">
        <f t="shared" si="35"/>
        <v>31</v>
      </c>
      <c r="CY5" s="58">
        <v>2</v>
      </c>
      <c r="CZ5" s="22" t="str">
        <f>BT20</f>
        <v>ANTALYA KEMER</v>
      </c>
      <c r="DA5" s="2"/>
    </row>
    <row r="6" spans="1:105" ht="24.75" customHeight="1">
      <c r="A6" s="9">
        <v>4</v>
      </c>
      <c r="B6" s="198" t="s">
        <v>11</v>
      </c>
      <c r="C6" s="2"/>
      <c r="D6" s="19" t="str">
        <f>B9</f>
        <v>ANKARA SİTAL</v>
      </c>
      <c r="E6" s="32">
        <v>3</v>
      </c>
      <c r="F6" s="31">
        <f t="shared" si="0"/>
        <v>36</v>
      </c>
      <c r="G6" s="86">
        <f t="shared" si="1"/>
        <v>26</v>
      </c>
      <c r="H6" s="39">
        <f t="shared" si="2"/>
        <v>1</v>
      </c>
      <c r="I6" s="50">
        <f t="shared" si="3"/>
        <v>0</v>
      </c>
      <c r="J6" s="45">
        <v>12</v>
      </c>
      <c r="K6" s="46">
        <v>2</v>
      </c>
      <c r="L6" s="41">
        <v>12</v>
      </c>
      <c r="M6" s="56">
        <v>8</v>
      </c>
      <c r="N6" s="57">
        <v>12</v>
      </c>
      <c r="O6" s="56">
        <v>0</v>
      </c>
      <c r="P6" s="87">
        <f t="shared" si="4"/>
        <v>-26</v>
      </c>
      <c r="Q6" s="54">
        <f t="shared" si="5"/>
        <v>10</v>
      </c>
      <c r="R6" s="58">
        <v>0</v>
      </c>
      <c r="S6" s="22" t="str">
        <f>B10</f>
        <v>İZMİR BOCCE</v>
      </c>
      <c r="T6" s="10"/>
      <c r="U6" s="158" t="str">
        <f>D21</f>
        <v>ANTALYA KEMER</v>
      </c>
      <c r="V6" s="128">
        <v>1</v>
      </c>
      <c r="W6" s="127">
        <f t="shared" si="6"/>
        <v>27</v>
      </c>
      <c r="X6" s="167">
        <f t="shared" si="7"/>
        <v>-4</v>
      </c>
      <c r="Y6" s="90">
        <f t="shared" si="8"/>
        <v>0</v>
      </c>
      <c r="Z6" s="70">
        <f t="shared" si="9"/>
        <v>1</v>
      </c>
      <c r="AA6" s="117">
        <v>5</v>
      </c>
      <c r="AB6" s="92">
        <v>12</v>
      </c>
      <c r="AC6" s="93">
        <v>12</v>
      </c>
      <c r="AD6" s="92">
        <v>7</v>
      </c>
      <c r="AE6" s="93">
        <v>10</v>
      </c>
      <c r="AF6" s="118">
        <v>12</v>
      </c>
      <c r="AG6" s="115">
        <f t="shared" si="10"/>
        <v>4</v>
      </c>
      <c r="AH6" s="145">
        <f t="shared" si="11"/>
        <v>31</v>
      </c>
      <c r="AI6" s="141">
        <v>2</v>
      </c>
      <c r="AJ6" s="22" t="str">
        <f>D22</f>
        <v>BOLU BELEDİYE</v>
      </c>
      <c r="AK6" s="10"/>
      <c r="AL6" s="19" t="str">
        <f>U21</f>
        <v>İSTANBUL BOCCE</v>
      </c>
      <c r="AM6" s="32">
        <v>0</v>
      </c>
      <c r="AN6" s="33">
        <f t="shared" si="12"/>
        <v>11</v>
      </c>
      <c r="AO6" s="172">
        <f t="shared" si="13"/>
        <v>-25</v>
      </c>
      <c r="AP6" s="67">
        <f t="shared" si="14"/>
        <v>0</v>
      </c>
      <c r="AQ6" s="70">
        <f t="shared" si="15"/>
        <v>1</v>
      </c>
      <c r="AR6" s="76">
        <v>4</v>
      </c>
      <c r="AS6" s="77">
        <v>12</v>
      </c>
      <c r="AT6" s="76">
        <v>3</v>
      </c>
      <c r="AU6" s="77">
        <v>12</v>
      </c>
      <c r="AV6" s="76">
        <v>4</v>
      </c>
      <c r="AW6" s="77">
        <v>12</v>
      </c>
      <c r="AX6" s="115">
        <f t="shared" si="16"/>
        <v>25</v>
      </c>
      <c r="AY6" s="78">
        <f t="shared" si="17"/>
        <v>36</v>
      </c>
      <c r="AZ6" s="58">
        <v>3</v>
      </c>
      <c r="BA6" s="22" t="str">
        <f>U22</f>
        <v>BARTIN KTL </v>
      </c>
      <c r="BB6" s="10"/>
      <c r="BC6" s="19" t="str">
        <f>AL21</f>
        <v>ANTALYA KEMER</v>
      </c>
      <c r="BD6" s="32">
        <v>1</v>
      </c>
      <c r="BE6" s="265">
        <f t="shared" si="18"/>
        <v>31</v>
      </c>
      <c r="BF6" s="267">
        <f t="shared" si="19"/>
        <v>3</v>
      </c>
      <c r="BG6" s="257">
        <f t="shared" si="20"/>
        <v>0</v>
      </c>
      <c r="BH6" s="258">
        <f t="shared" si="21"/>
        <v>1</v>
      </c>
      <c r="BI6" s="203">
        <v>9</v>
      </c>
      <c r="BJ6" s="204">
        <v>12</v>
      </c>
      <c r="BK6" s="205">
        <v>10</v>
      </c>
      <c r="BL6" s="204">
        <v>12</v>
      </c>
      <c r="BM6" s="205">
        <v>12</v>
      </c>
      <c r="BN6" s="206">
        <v>4</v>
      </c>
      <c r="BO6" s="115">
        <f t="shared" si="22"/>
        <v>-3</v>
      </c>
      <c r="BP6" s="268">
        <f t="shared" si="23"/>
        <v>28</v>
      </c>
      <c r="BQ6" s="58">
        <v>2</v>
      </c>
      <c r="BR6" s="22" t="str">
        <f>AL22</f>
        <v>GÜMÜŞHANE GSİM</v>
      </c>
      <c r="BS6" s="10"/>
      <c r="BT6" s="281" t="str">
        <f>BC21</f>
        <v>BARTIN KTL </v>
      </c>
      <c r="BU6" s="32">
        <v>2</v>
      </c>
      <c r="BV6" s="283">
        <f t="shared" si="24"/>
        <v>24</v>
      </c>
      <c r="BW6" s="67">
        <f t="shared" si="25"/>
        <v>1</v>
      </c>
      <c r="BX6" s="132">
        <f t="shared" si="26"/>
        <v>0</v>
      </c>
      <c r="BY6" s="278">
        <f t="shared" si="27"/>
        <v>2</v>
      </c>
      <c r="BZ6" s="298">
        <v>12</v>
      </c>
      <c r="CA6" s="299">
        <v>1</v>
      </c>
      <c r="CB6" s="300">
        <v>12</v>
      </c>
      <c r="CC6" s="299">
        <v>9</v>
      </c>
      <c r="CD6" s="300">
        <v>0</v>
      </c>
      <c r="CE6" s="299">
        <v>12</v>
      </c>
      <c r="CF6" s="285">
        <f t="shared" si="28"/>
        <v>-2</v>
      </c>
      <c r="CG6" s="284">
        <f t="shared" si="29"/>
        <v>22</v>
      </c>
      <c r="CH6" s="58">
        <v>1</v>
      </c>
      <c r="CI6" s="282" t="str">
        <f>BC22</f>
        <v>İSTANBUL ELİT</v>
      </c>
      <c r="CJ6" s="10"/>
      <c r="CK6" s="19" t="str">
        <f>BT21</f>
        <v>ANTALYA YAT YELKEN</v>
      </c>
      <c r="CL6" s="32">
        <v>3</v>
      </c>
      <c r="CM6" s="31">
        <f t="shared" si="30"/>
        <v>36</v>
      </c>
      <c r="CN6" s="306">
        <f t="shared" si="31"/>
        <v>10</v>
      </c>
      <c r="CO6" s="305">
        <f t="shared" si="32"/>
        <v>0</v>
      </c>
      <c r="CP6" s="304">
        <f t="shared" si="33"/>
        <v>1</v>
      </c>
      <c r="CQ6" s="311">
        <v>12</v>
      </c>
      <c r="CR6" s="312">
        <v>8</v>
      </c>
      <c r="CS6" s="311">
        <v>12</v>
      </c>
      <c r="CT6" s="312">
        <v>10</v>
      </c>
      <c r="CU6" s="311">
        <v>12</v>
      </c>
      <c r="CV6" s="312">
        <v>8</v>
      </c>
      <c r="CW6" s="307">
        <f t="shared" si="34"/>
        <v>-10</v>
      </c>
      <c r="CX6" s="308">
        <f t="shared" si="35"/>
        <v>26</v>
      </c>
      <c r="CY6" s="58">
        <v>0</v>
      </c>
      <c r="CZ6" s="22" t="str">
        <f>BT22</f>
        <v>BOLU BELEDİYE</v>
      </c>
      <c r="DA6" s="2"/>
    </row>
    <row r="7" spans="1:105" ht="24.75" customHeight="1">
      <c r="A7" s="9">
        <v>5</v>
      </c>
      <c r="B7" s="198" t="s">
        <v>12</v>
      </c>
      <c r="C7" s="2"/>
      <c r="D7" s="19" t="str">
        <f>B11</f>
        <v>ESKİŞEHİR ESJİM</v>
      </c>
      <c r="E7" s="32">
        <v>0</v>
      </c>
      <c r="F7" s="31">
        <f t="shared" si="0"/>
        <v>9</v>
      </c>
      <c r="G7" s="86">
        <f t="shared" si="1"/>
        <v>-27</v>
      </c>
      <c r="H7" s="39">
        <f t="shared" si="2"/>
        <v>0</v>
      </c>
      <c r="I7" s="50">
        <f t="shared" si="3"/>
        <v>1</v>
      </c>
      <c r="J7" s="45">
        <v>3</v>
      </c>
      <c r="K7" s="46">
        <v>12</v>
      </c>
      <c r="L7" s="41">
        <v>2</v>
      </c>
      <c r="M7" s="56">
        <v>12</v>
      </c>
      <c r="N7" s="57">
        <v>4</v>
      </c>
      <c r="O7" s="56">
        <v>12</v>
      </c>
      <c r="P7" s="87">
        <f t="shared" si="4"/>
        <v>27</v>
      </c>
      <c r="Q7" s="54">
        <f t="shared" si="5"/>
        <v>36</v>
      </c>
      <c r="R7" s="58">
        <v>3</v>
      </c>
      <c r="S7" s="22" t="str">
        <f>B12</f>
        <v>BURSA ÇEKİRGE</v>
      </c>
      <c r="T7" s="10"/>
      <c r="U7" s="158" t="str">
        <f>D23</f>
        <v>ESKİŞEHİR GSİM</v>
      </c>
      <c r="V7" s="128">
        <v>0</v>
      </c>
      <c r="W7" s="127">
        <f t="shared" si="6"/>
        <v>16</v>
      </c>
      <c r="X7" s="167">
        <f t="shared" si="7"/>
        <v>-20</v>
      </c>
      <c r="Y7" s="90">
        <f t="shared" si="8"/>
        <v>0</v>
      </c>
      <c r="Z7" s="70">
        <f t="shared" si="9"/>
        <v>1</v>
      </c>
      <c r="AA7" s="117">
        <v>7</v>
      </c>
      <c r="AB7" s="92">
        <v>12</v>
      </c>
      <c r="AC7" s="93">
        <v>6</v>
      </c>
      <c r="AD7" s="92">
        <v>12</v>
      </c>
      <c r="AE7" s="93">
        <v>3</v>
      </c>
      <c r="AF7" s="118">
        <v>12</v>
      </c>
      <c r="AG7" s="115">
        <f t="shared" si="10"/>
        <v>20</v>
      </c>
      <c r="AH7" s="145">
        <f t="shared" si="11"/>
        <v>36</v>
      </c>
      <c r="AI7" s="141">
        <v>3</v>
      </c>
      <c r="AJ7" s="22" t="str">
        <f>D24</f>
        <v>KOCAELİ ÜNİVERSİTESİ</v>
      </c>
      <c r="AK7" s="10"/>
      <c r="AL7" s="19" t="str">
        <f>U23</f>
        <v>ANTALYA KEMER</v>
      </c>
      <c r="AM7" s="32">
        <v>2</v>
      </c>
      <c r="AN7" s="33">
        <f t="shared" si="12"/>
        <v>31</v>
      </c>
      <c r="AO7" s="172">
        <f t="shared" si="13"/>
        <v>5</v>
      </c>
      <c r="AP7" s="67">
        <f t="shared" si="14"/>
        <v>1</v>
      </c>
      <c r="AQ7" s="70">
        <f t="shared" si="15"/>
        <v>0</v>
      </c>
      <c r="AR7" s="76">
        <v>12</v>
      </c>
      <c r="AS7" s="77">
        <v>5</v>
      </c>
      <c r="AT7" s="76">
        <v>7</v>
      </c>
      <c r="AU7" s="77">
        <v>12</v>
      </c>
      <c r="AV7" s="76">
        <v>12</v>
      </c>
      <c r="AW7" s="77">
        <v>9</v>
      </c>
      <c r="AX7" s="115">
        <f t="shared" si="16"/>
        <v>-5</v>
      </c>
      <c r="AY7" s="78">
        <f t="shared" si="17"/>
        <v>26</v>
      </c>
      <c r="AZ7" s="58">
        <v>1</v>
      </c>
      <c r="BA7" s="22" t="str">
        <f>U24</f>
        <v>İSTANBUL ELİT</v>
      </c>
      <c r="BB7" s="10"/>
      <c r="BC7" s="19" t="str">
        <f>AL23</f>
        <v>ESKİŞEHİR GSİM</v>
      </c>
      <c r="BD7" s="32">
        <v>1</v>
      </c>
      <c r="BE7" s="265">
        <f t="shared" si="18"/>
        <v>16</v>
      </c>
      <c r="BF7" s="267">
        <f t="shared" si="19"/>
        <v>-12</v>
      </c>
      <c r="BG7" s="257">
        <f t="shared" si="20"/>
        <v>0</v>
      </c>
      <c r="BH7" s="258">
        <f t="shared" si="21"/>
        <v>1</v>
      </c>
      <c r="BI7" s="203">
        <v>0</v>
      </c>
      <c r="BJ7" s="204">
        <v>12</v>
      </c>
      <c r="BK7" s="205">
        <v>12</v>
      </c>
      <c r="BL7" s="204">
        <v>4</v>
      </c>
      <c r="BM7" s="205">
        <v>4</v>
      </c>
      <c r="BN7" s="206">
        <v>12</v>
      </c>
      <c r="BO7" s="115">
        <f t="shared" si="22"/>
        <v>12</v>
      </c>
      <c r="BP7" s="268">
        <f t="shared" si="23"/>
        <v>28</v>
      </c>
      <c r="BQ7" s="58">
        <v>2</v>
      </c>
      <c r="BR7" s="22" t="str">
        <f>AL24</f>
        <v>BURSA ÇEKİRGE</v>
      </c>
      <c r="BS7" s="10"/>
      <c r="BT7" s="281" t="str">
        <f>BC23</f>
        <v>ANTALYA KEMER</v>
      </c>
      <c r="BU7" s="32">
        <v>2</v>
      </c>
      <c r="BV7" s="283">
        <f t="shared" si="24"/>
        <v>31</v>
      </c>
      <c r="BW7" s="67">
        <f t="shared" si="25"/>
        <v>1</v>
      </c>
      <c r="BX7" s="132">
        <f t="shared" si="26"/>
        <v>0</v>
      </c>
      <c r="BY7" s="278">
        <f t="shared" si="27"/>
        <v>10</v>
      </c>
      <c r="BZ7" s="298">
        <v>12</v>
      </c>
      <c r="CA7" s="299">
        <v>4</v>
      </c>
      <c r="CB7" s="300">
        <v>12</v>
      </c>
      <c r="CC7" s="299">
        <v>5</v>
      </c>
      <c r="CD7" s="300">
        <v>7</v>
      </c>
      <c r="CE7" s="299">
        <v>12</v>
      </c>
      <c r="CF7" s="285">
        <f t="shared" si="28"/>
        <v>-10</v>
      </c>
      <c r="CG7" s="284">
        <f t="shared" si="29"/>
        <v>21</v>
      </c>
      <c r="CH7" s="58">
        <v>1</v>
      </c>
      <c r="CI7" s="282" t="str">
        <f>BC24</f>
        <v>ESKİŞEHİR ESJİM</v>
      </c>
      <c r="CJ7" s="10"/>
      <c r="CK7" s="19" t="str">
        <f>BT23</f>
        <v>BURSA ÇEKİRGE</v>
      </c>
      <c r="CL7" s="32">
        <v>2</v>
      </c>
      <c r="CM7" s="31">
        <f t="shared" si="30"/>
        <v>24</v>
      </c>
      <c r="CN7" s="306">
        <f t="shared" si="31"/>
        <v>-5</v>
      </c>
      <c r="CO7" s="305">
        <f t="shared" si="32"/>
        <v>0</v>
      </c>
      <c r="CP7" s="304">
        <f t="shared" si="33"/>
        <v>1</v>
      </c>
      <c r="CQ7" s="311">
        <v>12</v>
      </c>
      <c r="CR7" s="312">
        <v>6</v>
      </c>
      <c r="CS7" s="311">
        <v>12</v>
      </c>
      <c r="CT7" s="312">
        <v>11</v>
      </c>
      <c r="CU7" s="311">
        <v>0</v>
      </c>
      <c r="CV7" s="312">
        <v>12</v>
      </c>
      <c r="CW7" s="307">
        <f t="shared" si="34"/>
        <v>5</v>
      </c>
      <c r="CX7" s="308">
        <f t="shared" si="35"/>
        <v>29</v>
      </c>
      <c r="CY7" s="58">
        <v>1</v>
      </c>
      <c r="CZ7" s="22" t="str">
        <f>BT24</f>
        <v>KONAK BELEDİYE</v>
      </c>
      <c r="DA7" s="2"/>
    </row>
    <row r="8" spans="1:105" ht="24.75" customHeight="1">
      <c r="A8" s="9">
        <v>6</v>
      </c>
      <c r="B8" s="198" t="s">
        <v>13</v>
      </c>
      <c r="C8" s="2"/>
      <c r="D8" s="19" t="str">
        <f>B13</f>
        <v>BARTIN KTL </v>
      </c>
      <c r="E8" s="32">
        <v>3</v>
      </c>
      <c r="F8" s="31">
        <f t="shared" si="0"/>
        <v>36</v>
      </c>
      <c r="G8" s="86">
        <f t="shared" si="1"/>
        <v>32</v>
      </c>
      <c r="H8" s="39">
        <f t="shared" si="2"/>
        <v>1</v>
      </c>
      <c r="I8" s="50">
        <f t="shared" si="3"/>
        <v>0</v>
      </c>
      <c r="J8" s="45">
        <v>12</v>
      </c>
      <c r="K8" s="46">
        <v>3</v>
      </c>
      <c r="L8" s="41">
        <v>12</v>
      </c>
      <c r="M8" s="56">
        <v>0</v>
      </c>
      <c r="N8" s="57">
        <v>12</v>
      </c>
      <c r="O8" s="56">
        <v>1</v>
      </c>
      <c r="P8" s="87">
        <f t="shared" si="4"/>
        <v>-32</v>
      </c>
      <c r="Q8" s="54">
        <f t="shared" si="5"/>
        <v>4</v>
      </c>
      <c r="R8" s="58">
        <v>0</v>
      </c>
      <c r="S8" s="22" t="str">
        <f>B14</f>
        <v>BOLU GENÇLİK</v>
      </c>
      <c r="T8" s="10"/>
      <c r="U8" s="158" t="str">
        <f>D25</f>
        <v>İSTANBUL BOCCE</v>
      </c>
      <c r="V8" s="128">
        <v>3</v>
      </c>
      <c r="W8" s="127">
        <f t="shared" si="6"/>
        <v>36</v>
      </c>
      <c r="X8" s="167">
        <f t="shared" si="7"/>
        <v>11</v>
      </c>
      <c r="Y8" s="90">
        <f t="shared" si="8"/>
        <v>1</v>
      </c>
      <c r="Z8" s="70">
        <f t="shared" si="9"/>
        <v>0</v>
      </c>
      <c r="AA8" s="117">
        <v>12</v>
      </c>
      <c r="AB8" s="92">
        <v>7</v>
      </c>
      <c r="AC8" s="93">
        <v>12</v>
      </c>
      <c r="AD8" s="92">
        <v>9</v>
      </c>
      <c r="AE8" s="93">
        <v>12</v>
      </c>
      <c r="AF8" s="118">
        <v>9</v>
      </c>
      <c r="AG8" s="115">
        <f t="shared" si="10"/>
        <v>-11</v>
      </c>
      <c r="AH8" s="145">
        <f t="shared" si="11"/>
        <v>25</v>
      </c>
      <c r="AI8" s="141">
        <v>0</v>
      </c>
      <c r="AJ8" s="22" t="str">
        <f>D26</f>
        <v>KONAK BELEDİYE</v>
      </c>
      <c r="AK8" s="10"/>
      <c r="AL8" s="19" t="str">
        <f>U25</f>
        <v>GÜMÜŞHANE GSİM</v>
      </c>
      <c r="AM8" s="32">
        <v>2</v>
      </c>
      <c r="AN8" s="33">
        <f t="shared" si="12"/>
        <v>33</v>
      </c>
      <c r="AO8" s="172">
        <f t="shared" si="13"/>
        <v>16</v>
      </c>
      <c r="AP8" s="67">
        <f t="shared" si="14"/>
        <v>1</v>
      </c>
      <c r="AQ8" s="70">
        <f t="shared" si="15"/>
        <v>0</v>
      </c>
      <c r="AR8" s="76">
        <v>12</v>
      </c>
      <c r="AS8" s="77">
        <v>1</v>
      </c>
      <c r="AT8" s="76">
        <v>12</v>
      </c>
      <c r="AU8" s="77">
        <v>4</v>
      </c>
      <c r="AV8" s="76">
        <v>9</v>
      </c>
      <c r="AW8" s="77">
        <v>12</v>
      </c>
      <c r="AX8" s="115">
        <f t="shared" si="16"/>
        <v>-16</v>
      </c>
      <c r="AY8" s="78">
        <f t="shared" si="17"/>
        <v>17</v>
      </c>
      <c r="AZ8" s="58">
        <v>1</v>
      </c>
      <c r="BA8" s="22" t="str">
        <f>U26</f>
        <v>ESKİŞEHİR ESJİM</v>
      </c>
      <c r="BB8" s="10"/>
      <c r="BC8" s="19" t="str">
        <f>AL25</f>
        <v>İSTANBUL BOCCE</v>
      </c>
      <c r="BD8" s="32">
        <v>0</v>
      </c>
      <c r="BE8" s="265">
        <f t="shared" si="18"/>
        <v>18</v>
      </c>
      <c r="BF8" s="267">
        <f t="shared" si="19"/>
        <v>-18</v>
      </c>
      <c r="BG8" s="257">
        <f t="shared" si="20"/>
        <v>0</v>
      </c>
      <c r="BH8" s="258">
        <f t="shared" si="21"/>
        <v>1</v>
      </c>
      <c r="BI8" s="203">
        <v>2</v>
      </c>
      <c r="BJ8" s="204">
        <v>12</v>
      </c>
      <c r="BK8" s="205">
        <v>7</v>
      </c>
      <c r="BL8" s="204">
        <v>12</v>
      </c>
      <c r="BM8" s="205">
        <v>9</v>
      </c>
      <c r="BN8" s="206">
        <v>12</v>
      </c>
      <c r="BO8" s="115">
        <f t="shared" si="22"/>
        <v>18</v>
      </c>
      <c r="BP8" s="268">
        <f t="shared" si="23"/>
        <v>36</v>
      </c>
      <c r="BQ8" s="58">
        <v>3</v>
      </c>
      <c r="BR8" s="22" t="str">
        <f>AL26</f>
        <v>İSTANBUL ELİT</v>
      </c>
      <c r="BS8" s="10"/>
      <c r="BT8" s="281" t="str">
        <f>BC25</f>
        <v>ANKARA SİTAL</v>
      </c>
      <c r="BU8" s="32">
        <v>1</v>
      </c>
      <c r="BV8" s="283">
        <f t="shared" si="24"/>
        <v>29</v>
      </c>
      <c r="BW8" s="67">
        <f t="shared" si="25"/>
        <v>0</v>
      </c>
      <c r="BX8" s="132">
        <f t="shared" si="26"/>
        <v>1</v>
      </c>
      <c r="BY8" s="278">
        <f t="shared" si="27"/>
        <v>-4</v>
      </c>
      <c r="BZ8" s="298">
        <v>7</v>
      </c>
      <c r="CA8" s="299">
        <v>12</v>
      </c>
      <c r="CB8" s="300">
        <v>10</v>
      </c>
      <c r="CC8" s="299">
        <v>12</v>
      </c>
      <c r="CD8" s="300">
        <v>12</v>
      </c>
      <c r="CE8" s="299">
        <v>9</v>
      </c>
      <c r="CF8" s="285">
        <f t="shared" si="28"/>
        <v>4</v>
      </c>
      <c r="CG8" s="284">
        <f t="shared" si="29"/>
        <v>33</v>
      </c>
      <c r="CH8" s="58">
        <v>2</v>
      </c>
      <c r="CI8" s="282" t="str">
        <f>BC26</f>
        <v>ANTALYA YAT YELKEN</v>
      </c>
      <c r="CJ8" s="10"/>
      <c r="CK8" s="19" t="str">
        <f>BT25</f>
        <v>İSTANBUL ELİT</v>
      </c>
      <c r="CL8" s="32">
        <v>2</v>
      </c>
      <c r="CM8" s="31">
        <f t="shared" si="30"/>
        <v>34</v>
      </c>
      <c r="CN8" s="306">
        <f t="shared" si="31"/>
        <v>11</v>
      </c>
      <c r="CO8" s="305">
        <f t="shared" si="32"/>
        <v>0</v>
      </c>
      <c r="CP8" s="304">
        <f t="shared" si="33"/>
        <v>1</v>
      </c>
      <c r="CQ8" s="311">
        <v>10</v>
      </c>
      <c r="CR8" s="312">
        <v>12</v>
      </c>
      <c r="CS8" s="311">
        <v>12</v>
      </c>
      <c r="CT8" s="312">
        <v>1</v>
      </c>
      <c r="CU8" s="311">
        <v>12</v>
      </c>
      <c r="CV8" s="312">
        <v>10</v>
      </c>
      <c r="CW8" s="307">
        <f t="shared" si="34"/>
        <v>-11</v>
      </c>
      <c r="CX8" s="308">
        <f t="shared" si="35"/>
        <v>23</v>
      </c>
      <c r="CY8" s="58">
        <v>1</v>
      </c>
      <c r="CZ8" s="22" t="str">
        <f>BT26</f>
        <v>ESKİŞEHİR ESJİM</v>
      </c>
      <c r="DA8" s="2"/>
    </row>
    <row r="9" spans="1:105" ht="24.75" customHeight="1">
      <c r="A9" s="9">
        <v>7</v>
      </c>
      <c r="B9" s="198" t="s">
        <v>14</v>
      </c>
      <c r="C9" s="2"/>
      <c r="D9" s="19" t="str">
        <f>B15</f>
        <v>BOLU BELEDİYE</v>
      </c>
      <c r="E9" s="32">
        <v>2</v>
      </c>
      <c r="F9" s="31">
        <f t="shared" si="0"/>
        <v>24</v>
      </c>
      <c r="G9" s="86">
        <f t="shared" si="1"/>
        <v>-1</v>
      </c>
      <c r="H9" s="39">
        <f t="shared" si="2"/>
        <v>1</v>
      </c>
      <c r="I9" s="50">
        <f t="shared" si="3"/>
        <v>0</v>
      </c>
      <c r="J9" s="45">
        <v>12</v>
      </c>
      <c r="K9" s="46">
        <v>8</v>
      </c>
      <c r="L9" s="41">
        <v>0</v>
      </c>
      <c r="M9" s="56">
        <v>12</v>
      </c>
      <c r="N9" s="57">
        <v>12</v>
      </c>
      <c r="O9" s="56">
        <v>5</v>
      </c>
      <c r="P9" s="87">
        <f t="shared" si="4"/>
        <v>1</v>
      </c>
      <c r="Q9" s="54">
        <f t="shared" si="5"/>
        <v>25</v>
      </c>
      <c r="R9" s="58">
        <v>1</v>
      </c>
      <c r="S9" s="22" t="str">
        <f>B16</f>
        <v>KOCAELİ ÜNİVERSİTESİ</v>
      </c>
      <c r="T9" s="10"/>
      <c r="U9" s="158" t="str">
        <f>D27</f>
        <v>GÜMÜŞHANE GSİM</v>
      </c>
      <c r="V9" s="128">
        <v>2</v>
      </c>
      <c r="W9" s="127">
        <f t="shared" si="6"/>
        <v>24</v>
      </c>
      <c r="X9" s="167">
        <f t="shared" si="7"/>
        <v>1</v>
      </c>
      <c r="Y9" s="90">
        <f t="shared" si="8"/>
        <v>1</v>
      </c>
      <c r="Z9" s="70">
        <f t="shared" si="9"/>
        <v>0</v>
      </c>
      <c r="AA9" s="117">
        <v>0</v>
      </c>
      <c r="AB9" s="92">
        <v>12</v>
      </c>
      <c r="AC9" s="93">
        <v>12</v>
      </c>
      <c r="AD9" s="92">
        <v>5</v>
      </c>
      <c r="AE9" s="93">
        <v>12</v>
      </c>
      <c r="AF9" s="118">
        <v>6</v>
      </c>
      <c r="AG9" s="115">
        <f t="shared" si="10"/>
        <v>-1</v>
      </c>
      <c r="AH9" s="145">
        <f t="shared" si="11"/>
        <v>23</v>
      </c>
      <c r="AI9" s="141">
        <v>1</v>
      </c>
      <c r="AJ9" s="22" t="str">
        <f>D28</f>
        <v>ANTALYA YAT YELKEN</v>
      </c>
      <c r="AK9" s="10"/>
      <c r="AL9" s="19" t="str">
        <f>U27</f>
        <v>ESKİŞEHİR GSİM</v>
      </c>
      <c r="AM9" s="32">
        <v>2</v>
      </c>
      <c r="AN9" s="33">
        <f t="shared" si="12"/>
        <v>32</v>
      </c>
      <c r="AO9" s="172">
        <f t="shared" si="13"/>
        <v>4</v>
      </c>
      <c r="AP9" s="67">
        <f t="shared" si="14"/>
        <v>1</v>
      </c>
      <c r="AQ9" s="70">
        <f t="shared" si="15"/>
        <v>0</v>
      </c>
      <c r="AR9" s="76">
        <v>12</v>
      </c>
      <c r="AS9" s="77">
        <v>7</v>
      </c>
      <c r="AT9" s="76">
        <v>12</v>
      </c>
      <c r="AU9" s="77">
        <v>9</v>
      </c>
      <c r="AV9" s="76">
        <v>8</v>
      </c>
      <c r="AW9" s="77">
        <v>12</v>
      </c>
      <c r="AX9" s="115">
        <f t="shared" si="16"/>
        <v>-4</v>
      </c>
      <c r="AY9" s="78">
        <f t="shared" si="17"/>
        <v>28</v>
      </c>
      <c r="AZ9" s="58">
        <v>1</v>
      </c>
      <c r="BA9" s="22" t="str">
        <f>U28</f>
        <v>BOLU GENÇLİK</v>
      </c>
      <c r="BB9" s="10"/>
      <c r="BC9" s="19" t="str">
        <f>AL27</f>
        <v>ANTALYA YAT YELKEN</v>
      </c>
      <c r="BD9" s="32">
        <v>2</v>
      </c>
      <c r="BE9" s="265">
        <f t="shared" si="18"/>
        <v>28</v>
      </c>
      <c r="BF9" s="267">
        <f t="shared" si="19"/>
        <v>2</v>
      </c>
      <c r="BG9" s="257">
        <f t="shared" si="20"/>
        <v>1</v>
      </c>
      <c r="BH9" s="258">
        <f t="shared" si="21"/>
        <v>0</v>
      </c>
      <c r="BI9" s="203">
        <v>12</v>
      </c>
      <c r="BJ9" s="204">
        <v>9</v>
      </c>
      <c r="BK9" s="205">
        <v>12</v>
      </c>
      <c r="BL9" s="204">
        <v>5</v>
      </c>
      <c r="BM9" s="205">
        <v>4</v>
      </c>
      <c r="BN9" s="206">
        <v>12</v>
      </c>
      <c r="BO9" s="115">
        <f t="shared" si="22"/>
        <v>-2</v>
      </c>
      <c r="BP9" s="268">
        <f t="shared" si="23"/>
        <v>26</v>
      </c>
      <c r="BQ9" s="58">
        <v>1</v>
      </c>
      <c r="BR9" s="22" t="str">
        <f>AL28</f>
        <v>BOLU GENÇLİK</v>
      </c>
      <c r="BS9" s="10"/>
      <c r="BT9" s="281" t="str">
        <f>BC27</f>
        <v>ESKİŞEHİR GSİM</v>
      </c>
      <c r="BU9" s="32">
        <v>0</v>
      </c>
      <c r="BV9" s="283">
        <f t="shared" si="24"/>
        <v>18</v>
      </c>
      <c r="BW9" s="67">
        <f t="shared" si="25"/>
        <v>0</v>
      </c>
      <c r="BX9" s="132">
        <f t="shared" si="26"/>
        <v>1</v>
      </c>
      <c r="BY9" s="278">
        <f t="shared" si="27"/>
        <v>-18</v>
      </c>
      <c r="BZ9" s="298">
        <v>3</v>
      </c>
      <c r="CA9" s="299">
        <v>12</v>
      </c>
      <c r="CB9" s="300">
        <v>9</v>
      </c>
      <c r="CC9" s="299">
        <v>12</v>
      </c>
      <c r="CD9" s="300">
        <v>6</v>
      </c>
      <c r="CE9" s="299">
        <v>12</v>
      </c>
      <c r="CF9" s="285">
        <f t="shared" si="28"/>
        <v>18</v>
      </c>
      <c r="CG9" s="284">
        <f t="shared" si="29"/>
        <v>36</v>
      </c>
      <c r="CH9" s="58">
        <v>3</v>
      </c>
      <c r="CI9" s="282" t="str">
        <f>BC28</f>
        <v>KONAK BELEDİYE</v>
      </c>
      <c r="CJ9" s="10"/>
      <c r="CK9" s="19" t="str">
        <f>BT27</f>
        <v>İSTANBUL BOCCE</v>
      </c>
      <c r="CL9" s="32">
        <v>2</v>
      </c>
      <c r="CM9" s="31">
        <f t="shared" si="30"/>
        <v>32</v>
      </c>
      <c r="CN9" s="306">
        <f t="shared" si="31"/>
        <v>10</v>
      </c>
      <c r="CO9" s="305">
        <f t="shared" si="32"/>
        <v>0</v>
      </c>
      <c r="CP9" s="304">
        <f t="shared" si="33"/>
        <v>1</v>
      </c>
      <c r="CQ9" s="311">
        <v>12</v>
      </c>
      <c r="CR9" s="312">
        <v>8</v>
      </c>
      <c r="CS9" s="311">
        <v>12</v>
      </c>
      <c r="CT9" s="312">
        <v>2</v>
      </c>
      <c r="CU9" s="311">
        <v>8</v>
      </c>
      <c r="CV9" s="312">
        <v>12</v>
      </c>
      <c r="CW9" s="307">
        <f t="shared" si="34"/>
        <v>-10</v>
      </c>
      <c r="CX9" s="308">
        <f t="shared" si="35"/>
        <v>22</v>
      </c>
      <c r="CY9" s="58">
        <v>1</v>
      </c>
      <c r="CZ9" s="22" t="str">
        <f>BT28</f>
        <v>BOLU GENÇLİK</v>
      </c>
      <c r="DA9" s="2"/>
    </row>
    <row r="10" spans="1:105" ht="24.75" customHeight="1">
      <c r="A10" s="9">
        <v>8</v>
      </c>
      <c r="B10" s="198" t="s">
        <v>15</v>
      </c>
      <c r="C10" s="2"/>
      <c r="D10" s="19" t="str">
        <f>B17</f>
        <v>KONAK BELEDİYE</v>
      </c>
      <c r="E10" s="32">
        <v>1</v>
      </c>
      <c r="F10" s="31">
        <f t="shared" si="0"/>
        <v>17</v>
      </c>
      <c r="G10" s="86">
        <f t="shared" si="1"/>
        <v>-17</v>
      </c>
      <c r="H10" s="39">
        <f t="shared" si="2"/>
        <v>0</v>
      </c>
      <c r="I10" s="50">
        <f t="shared" si="3"/>
        <v>1</v>
      </c>
      <c r="J10" s="45">
        <v>0</v>
      </c>
      <c r="K10" s="46">
        <v>12</v>
      </c>
      <c r="L10" s="41">
        <v>5</v>
      </c>
      <c r="M10" s="56">
        <v>12</v>
      </c>
      <c r="N10" s="57">
        <v>12</v>
      </c>
      <c r="O10" s="56">
        <v>10</v>
      </c>
      <c r="P10" s="87">
        <f t="shared" si="4"/>
        <v>17</v>
      </c>
      <c r="Q10" s="54">
        <f t="shared" si="5"/>
        <v>34</v>
      </c>
      <c r="R10" s="58">
        <v>2</v>
      </c>
      <c r="S10" s="22" t="str">
        <f>B18</f>
        <v>ANTALYA KEMER</v>
      </c>
      <c r="T10" s="10"/>
      <c r="U10" s="158" t="str">
        <f>D29</f>
        <v>İZMİR BOCCE</v>
      </c>
      <c r="V10" s="128">
        <v>1</v>
      </c>
      <c r="W10" s="127">
        <f t="shared" si="6"/>
        <v>25</v>
      </c>
      <c r="X10" s="167">
        <f t="shared" si="7"/>
        <v>-9</v>
      </c>
      <c r="Y10" s="90">
        <f t="shared" si="8"/>
        <v>0</v>
      </c>
      <c r="Z10" s="70">
        <f t="shared" si="9"/>
        <v>1</v>
      </c>
      <c r="AA10" s="117">
        <v>5</v>
      </c>
      <c r="AB10" s="92">
        <v>12</v>
      </c>
      <c r="AC10" s="93">
        <v>12</v>
      </c>
      <c r="AD10" s="92">
        <v>10</v>
      </c>
      <c r="AE10" s="93">
        <v>8</v>
      </c>
      <c r="AF10" s="118">
        <v>12</v>
      </c>
      <c r="AG10" s="115">
        <f t="shared" si="10"/>
        <v>9</v>
      </c>
      <c r="AH10" s="145">
        <f t="shared" si="11"/>
        <v>34</v>
      </c>
      <c r="AI10" s="141">
        <v>2</v>
      </c>
      <c r="AJ10" s="22" t="str">
        <f>D30</f>
        <v>ESKİŞEHİR ESJİM</v>
      </c>
      <c r="AK10" s="10"/>
      <c r="AL10" s="19" t="str">
        <f>U29</f>
        <v>ANTALYA YAT YELKEN</v>
      </c>
      <c r="AM10" s="32">
        <v>2</v>
      </c>
      <c r="AN10" s="33">
        <f t="shared" si="12"/>
        <v>31</v>
      </c>
      <c r="AO10" s="172">
        <f t="shared" si="13"/>
        <v>6</v>
      </c>
      <c r="AP10" s="67">
        <f t="shared" si="14"/>
        <v>1</v>
      </c>
      <c r="AQ10" s="70">
        <f t="shared" si="15"/>
        <v>0</v>
      </c>
      <c r="AR10" s="76">
        <v>12</v>
      </c>
      <c r="AS10" s="77">
        <v>5</v>
      </c>
      <c r="AT10" s="76">
        <v>12</v>
      </c>
      <c r="AU10" s="77">
        <v>8</v>
      </c>
      <c r="AV10" s="76">
        <v>7</v>
      </c>
      <c r="AW10" s="77">
        <v>12</v>
      </c>
      <c r="AX10" s="115">
        <f t="shared" si="16"/>
        <v>-6</v>
      </c>
      <c r="AY10" s="78">
        <f t="shared" si="17"/>
        <v>25</v>
      </c>
      <c r="AZ10" s="58">
        <v>1</v>
      </c>
      <c r="BA10" s="22" t="str">
        <f>U30</f>
        <v>KONAK BELEDİYE</v>
      </c>
      <c r="BB10" s="10"/>
      <c r="BC10" s="19" t="str">
        <f>AL29</f>
        <v>MUĞLA GSİM</v>
      </c>
      <c r="BD10" s="32">
        <v>0</v>
      </c>
      <c r="BE10" s="265">
        <f t="shared" si="18"/>
        <v>12</v>
      </c>
      <c r="BF10" s="267">
        <f t="shared" si="19"/>
        <v>-24</v>
      </c>
      <c r="BG10" s="257">
        <f t="shared" si="20"/>
        <v>0</v>
      </c>
      <c r="BH10" s="258">
        <f t="shared" si="21"/>
        <v>1</v>
      </c>
      <c r="BI10" s="203">
        <v>2</v>
      </c>
      <c r="BJ10" s="204">
        <v>12</v>
      </c>
      <c r="BK10" s="205">
        <v>4</v>
      </c>
      <c r="BL10" s="204">
        <v>12</v>
      </c>
      <c r="BM10" s="205">
        <v>6</v>
      </c>
      <c r="BN10" s="206">
        <v>12</v>
      </c>
      <c r="BO10" s="115">
        <f t="shared" si="22"/>
        <v>24</v>
      </c>
      <c r="BP10" s="268">
        <f t="shared" si="23"/>
        <v>36</v>
      </c>
      <c r="BQ10" s="58">
        <v>3</v>
      </c>
      <c r="BR10" s="22" t="str">
        <f>AL30</f>
        <v>ESKİŞEHİR ESJİM</v>
      </c>
      <c r="BS10" s="10"/>
      <c r="BT10" s="281" t="str">
        <f>BC29</f>
        <v>İSTANBUL BOCCE</v>
      </c>
      <c r="BU10" s="32">
        <v>3</v>
      </c>
      <c r="BV10" s="283">
        <f t="shared" si="24"/>
        <v>36</v>
      </c>
      <c r="BW10" s="67">
        <f t="shared" si="25"/>
        <v>1</v>
      </c>
      <c r="BX10" s="132">
        <f t="shared" si="26"/>
        <v>0</v>
      </c>
      <c r="BY10" s="278">
        <f t="shared" si="27"/>
        <v>20</v>
      </c>
      <c r="BZ10" s="298">
        <v>12</v>
      </c>
      <c r="CA10" s="299">
        <v>10</v>
      </c>
      <c r="CB10" s="300">
        <v>12</v>
      </c>
      <c r="CC10" s="299">
        <v>0</v>
      </c>
      <c r="CD10" s="300">
        <v>12</v>
      </c>
      <c r="CE10" s="299">
        <v>6</v>
      </c>
      <c r="CF10" s="285">
        <f t="shared" si="28"/>
        <v>-20</v>
      </c>
      <c r="CG10" s="284">
        <f t="shared" si="29"/>
        <v>16</v>
      </c>
      <c r="CH10" s="58">
        <v>0</v>
      </c>
      <c r="CI10" s="282" t="str">
        <f>BC30</f>
        <v>MUĞLA GSİM</v>
      </c>
      <c r="CJ10" s="10"/>
      <c r="CK10" s="19" t="str">
        <f>BT29</f>
        <v>ANKARA SİTAL</v>
      </c>
      <c r="CL10" s="32">
        <v>3</v>
      </c>
      <c r="CM10" s="31">
        <f t="shared" si="30"/>
        <v>36</v>
      </c>
      <c r="CN10" s="306">
        <f t="shared" si="31"/>
        <v>28</v>
      </c>
      <c r="CO10" s="305">
        <f t="shared" si="32"/>
        <v>0</v>
      </c>
      <c r="CP10" s="304">
        <f t="shared" si="33"/>
        <v>1</v>
      </c>
      <c r="CQ10" s="311">
        <v>12</v>
      </c>
      <c r="CR10" s="312">
        <v>6</v>
      </c>
      <c r="CS10" s="311">
        <v>12</v>
      </c>
      <c r="CT10" s="312">
        <v>2</v>
      </c>
      <c r="CU10" s="311">
        <v>12</v>
      </c>
      <c r="CV10" s="312">
        <v>0</v>
      </c>
      <c r="CW10" s="307">
        <f t="shared" si="34"/>
        <v>-28</v>
      </c>
      <c r="CX10" s="308">
        <f t="shared" si="35"/>
        <v>8</v>
      </c>
      <c r="CY10" s="58">
        <v>0</v>
      </c>
      <c r="CZ10" s="22" t="str">
        <f>BT30</f>
        <v>MUĞLA GSİM</v>
      </c>
      <c r="DA10" s="2"/>
    </row>
    <row r="11" spans="1:105" ht="24.75" customHeight="1" thickBot="1">
      <c r="A11" s="9">
        <v>9</v>
      </c>
      <c r="B11" s="198" t="s">
        <v>16</v>
      </c>
      <c r="C11" s="2"/>
      <c r="D11" s="20" t="str">
        <f>B19</f>
        <v>ESKİŞEHİR GSİM</v>
      </c>
      <c r="E11" s="34">
        <v>2</v>
      </c>
      <c r="F11" s="31">
        <f t="shared" si="0"/>
        <v>27</v>
      </c>
      <c r="G11" s="86">
        <f t="shared" si="1"/>
        <v>-1</v>
      </c>
      <c r="H11" s="39">
        <f t="shared" si="2"/>
        <v>1</v>
      </c>
      <c r="I11" s="50">
        <f t="shared" si="3"/>
        <v>0</v>
      </c>
      <c r="J11" s="47">
        <v>12</v>
      </c>
      <c r="K11" s="48">
        <v>11</v>
      </c>
      <c r="L11" s="42">
        <v>3</v>
      </c>
      <c r="M11" s="59">
        <v>12</v>
      </c>
      <c r="N11" s="60">
        <v>12</v>
      </c>
      <c r="O11" s="59">
        <v>5</v>
      </c>
      <c r="P11" s="87">
        <f t="shared" si="4"/>
        <v>1</v>
      </c>
      <c r="Q11" s="54">
        <f t="shared" si="5"/>
        <v>28</v>
      </c>
      <c r="R11" s="61">
        <v>1</v>
      </c>
      <c r="S11" s="23" t="str">
        <f>B20</f>
        <v>İSTANBUL BOCCE</v>
      </c>
      <c r="T11" s="10"/>
      <c r="U11" s="159" t="str">
        <f>D31</f>
        <v>MUĞLA GSİM</v>
      </c>
      <c r="V11" s="34">
        <v>1</v>
      </c>
      <c r="W11" s="170">
        <f t="shared" si="6"/>
        <v>21</v>
      </c>
      <c r="X11" s="168">
        <f t="shared" si="7"/>
        <v>-7</v>
      </c>
      <c r="Y11" s="161">
        <f t="shared" si="8"/>
        <v>0</v>
      </c>
      <c r="Z11" s="152">
        <f t="shared" si="9"/>
        <v>1</v>
      </c>
      <c r="AA11" s="119">
        <v>12</v>
      </c>
      <c r="AB11" s="94">
        <v>4</v>
      </c>
      <c r="AC11" s="95">
        <v>2</v>
      </c>
      <c r="AD11" s="94">
        <v>12</v>
      </c>
      <c r="AE11" s="95">
        <v>7</v>
      </c>
      <c r="AF11" s="120">
        <v>12</v>
      </c>
      <c r="AG11" s="115">
        <f t="shared" si="10"/>
        <v>7</v>
      </c>
      <c r="AH11" s="151">
        <f t="shared" si="11"/>
        <v>28</v>
      </c>
      <c r="AI11" s="61">
        <v>2</v>
      </c>
      <c r="AJ11" s="23" t="str">
        <f>D32</f>
        <v>BOLU GENÇLİK</v>
      </c>
      <c r="AK11" s="10"/>
      <c r="AL11" s="20" t="str">
        <f>U31</f>
        <v>İZMİR BOCCE</v>
      </c>
      <c r="AM11" s="89">
        <v>1</v>
      </c>
      <c r="AN11" s="35">
        <f t="shared" si="12"/>
        <v>27</v>
      </c>
      <c r="AO11" s="172">
        <f t="shared" si="13"/>
        <v>-8</v>
      </c>
      <c r="AP11" s="68">
        <f t="shared" si="14"/>
        <v>0</v>
      </c>
      <c r="AQ11" s="71">
        <f t="shared" si="15"/>
        <v>1</v>
      </c>
      <c r="AR11" s="79">
        <v>11</v>
      </c>
      <c r="AS11" s="80">
        <v>12</v>
      </c>
      <c r="AT11" s="79">
        <v>12</v>
      </c>
      <c r="AU11" s="80">
        <v>11</v>
      </c>
      <c r="AV11" s="79">
        <v>4</v>
      </c>
      <c r="AW11" s="80">
        <v>12</v>
      </c>
      <c r="AX11" s="115">
        <f t="shared" si="16"/>
        <v>8</v>
      </c>
      <c r="AY11" s="81">
        <f t="shared" si="17"/>
        <v>35</v>
      </c>
      <c r="AZ11" s="88">
        <v>2</v>
      </c>
      <c r="BA11" s="23" t="str">
        <f>U32</f>
        <v>MUĞLA GSİM</v>
      </c>
      <c r="BB11" s="10"/>
      <c r="BC11" s="20" t="str">
        <f>AL31</f>
        <v>KONAK BELEDİYE</v>
      </c>
      <c r="BD11" s="89">
        <v>3</v>
      </c>
      <c r="BE11" s="265">
        <f t="shared" si="18"/>
        <v>36</v>
      </c>
      <c r="BF11" s="267">
        <f t="shared" si="19"/>
        <v>21</v>
      </c>
      <c r="BG11" s="257">
        <f t="shared" si="20"/>
        <v>1</v>
      </c>
      <c r="BH11" s="258">
        <f t="shared" si="21"/>
        <v>0</v>
      </c>
      <c r="BI11" s="207">
        <v>12</v>
      </c>
      <c r="BJ11" s="208">
        <v>4</v>
      </c>
      <c r="BK11" s="209">
        <v>12</v>
      </c>
      <c r="BL11" s="208">
        <v>7</v>
      </c>
      <c r="BM11" s="209">
        <v>12</v>
      </c>
      <c r="BN11" s="210">
        <v>4</v>
      </c>
      <c r="BO11" s="115">
        <f t="shared" si="22"/>
        <v>-21</v>
      </c>
      <c r="BP11" s="268">
        <f t="shared" si="23"/>
        <v>15</v>
      </c>
      <c r="BQ11" s="88">
        <v>0</v>
      </c>
      <c r="BR11" s="23" t="str">
        <f>AL32</f>
        <v>İZMİR BOCCE</v>
      </c>
      <c r="BS11" s="10"/>
      <c r="BT11" s="281" t="str">
        <f>BC31</f>
        <v>BOLU GENÇLİK</v>
      </c>
      <c r="BU11" s="34">
        <v>2</v>
      </c>
      <c r="BV11" s="283">
        <f t="shared" si="24"/>
        <v>34</v>
      </c>
      <c r="BW11" s="67">
        <f t="shared" si="25"/>
        <v>1</v>
      </c>
      <c r="BX11" s="132">
        <f t="shared" si="26"/>
        <v>0</v>
      </c>
      <c r="BY11" s="278">
        <f t="shared" si="27"/>
        <v>8</v>
      </c>
      <c r="BZ11" s="301">
        <v>12</v>
      </c>
      <c r="CA11" s="302">
        <v>11</v>
      </c>
      <c r="CB11" s="303">
        <v>10</v>
      </c>
      <c r="CC11" s="302">
        <v>12</v>
      </c>
      <c r="CD11" s="303">
        <v>12</v>
      </c>
      <c r="CE11" s="302">
        <v>3</v>
      </c>
      <c r="CF11" s="285">
        <f t="shared" si="28"/>
        <v>-8</v>
      </c>
      <c r="CG11" s="284">
        <f t="shared" si="29"/>
        <v>26</v>
      </c>
      <c r="CH11" s="61">
        <v>1</v>
      </c>
      <c r="CI11" s="282" t="str">
        <f>BC32</f>
        <v>İZMİR BOCCE</v>
      </c>
      <c r="CJ11" s="10"/>
      <c r="CK11" s="20" t="str">
        <f>BT31</f>
        <v>ESKİŞEHİR GSİM</v>
      </c>
      <c r="CL11" s="89">
        <v>2</v>
      </c>
      <c r="CM11" s="31">
        <f t="shared" si="30"/>
        <v>32</v>
      </c>
      <c r="CN11" s="306">
        <f t="shared" si="31"/>
        <v>7</v>
      </c>
      <c r="CO11" s="305">
        <f t="shared" si="32"/>
        <v>0</v>
      </c>
      <c r="CP11" s="304">
        <f t="shared" si="33"/>
        <v>1</v>
      </c>
      <c r="CQ11" s="313">
        <v>8</v>
      </c>
      <c r="CR11" s="314">
        <v>12</v>
      </c>
      <c r="CS11" s="313">
        <v>12</v>
      </c>
      <c r="CT11" s="314">
        <v>3</v>
      </c>
      <c r="CU11" s="313">
        <v>12</v>
      </c>
      <c r="CV11" s="314">
        <v>10</v>
      </c>
      <c r="CW11" s="307">
        <f t="shared" si="34"/>
        <v>-7</v>
      </c>
      <c r="CX11" s="308">
        <f t="shared" si="35"/>
        <v>25</v>
      </c>
      <c r="CY11" s="88">
        <v>1</v>
      </c>
      <c r="CZ11" s="23" t="str">
        <f>BT32</f>
        <v>İZMİR BOCCE</v>
      </c>
      <c r="DA11" s="2"/>
    </row>
    <row r="12" spans="1:105" ht="24.75" customHeight="1">
      <c r="A12" s="9">
        <v>10</v>
      </c>
      <c r="B12" s="198" t="s">
        <v>17</v>
      </c>
      <c r="C12" s="2"/>
      <c r="D12" s="5"/>
      <c r="E12" s="5"/>
      <c r="F12" s="5"/>
      <c r="G12" s="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24.75" customHeight="1">
      <c r="A13" s="9">
        <v>11</v>
      </c>
      <c r="B13" s="198" t="s">
        <v>18</v>
      </c>
      <c r="C13" s="2"/>
      <c r="D13" s="337" t="s">
        <v>80</v>
      </c>
      <c r="E13" s="337"/>
      <c r="F13" s="337"/>
      <c r="G13" s="337"/>
      <c r="H13" s="337"/>
      <c r="I13" s="337"/>
      <c r="J13" s="353"/>
      <c r="K13" s="353"/>
      <c r="L13" s="353"/>
      <c r="M13" s="353"/>
      <c r="N13" s="353"/>
      <c r="O13" s="353"/>
      <c r="P13" s="353"/>
      <c r="Q13" s="353"/>
      <c r="R13" s="353"/>
      <c r="S13" s="11"/>
      <c r="T13" s="12"/>
      <c r="U13" s="337" t="s">
        <v>82</v>
      </c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13"/>
      <c r="AK13" s="12"/>
      <c r="AL13" s="337" t="s">
        <v>128</v>
      </c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13"/>
      <c r="BB13" s="12"/>
      <c r="BC13" s="337" t="s">
        <v>247</v>
      </c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13"/>
      <c r="BS13" s="12"/>
      <c r="BT13" s="337" t="s">
        <v>248</v>
      </c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13"/>
      <c r="CJ13" s="12"/>
      <c r="CK13" s="337" t="s">
        <v>249</v>
      </c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13"/>
      <c r="DA13" s="12"/>
    </row>
    <row r="14" spans="1:105" ht="24.75" customHeight="1">
      <c r="A14" s="9">
        <v>12</v>
      </c>
      <c r="B14" s="198" t="s">
        <v>19</v>
      </c>
      <c r="C14" s="2"/>
      <c r="D14" s="9" t="s">
        <v>4</v>
      </c>
      <c r="E14" s="36" t="s">
        <v>35</v>
      </c>
      <c r="F14" s="36" t="s">
        <v>30</v>
      </c>
      <c r="G14" s="36"/>
      <c r="H14" s="37" t="s">
        <v>36</v>
      </c>
      <c r="I14" s="63" t="s">
        <v>38</v>
      </c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15"/>
      <c r="U14" s="9" t="s">
        <v>4</v>
      </c>
      <c r="V14" s="36" t="s">
        <v>35</v>
      </c>
      <c r="W14" s="36" t="s">
        <v>30</v>
      </c>
      <c r="X14" s="36"/>
      <c r="Y14" s="37" t="s">
        <v>36</v>
      </c>
      <c r="Z14" s="37"/>
      <c r="AA14" s="345" t="s">
        <v>37</v>
      </c>
      <c r="AB14" s="345"/>
      <c r="AC14" s="345"/>
      <c r="AD14" s="345"/>
      <c r="AE14" s="345"/>
      <c r="AF14" s="345"/>
      <c r="AG14" s="345"/>
      <c r="AH14" s="345"/>
      <c r="AI14" s="345"/>
      <c r="AJ14" s="345"/>
      <c r="AK14" s="15"/>
      <c r="AL14" s="9" t="s">
        <v>4</v>
      </c>
      <c r="AM14" s="36" t="s">
        <v>35</v>
      </c>
      <c r="AN14" s="36" t="s">
        <v>30</v>
      </c>
      <c r="AO14" s="36"/>
      <c r="AP14" s="37" t="s">
        <v>36</v>
      </c>
      <c r="AQ14" s="37"/>
      <c r="AR14" s="211" t="s">
        <v>37</v>
      </c>
      <c r="AS14" s="212"/>
      <c r="AT14" s="212"/>
      <c r="AU14" s="212"/>
      <c r="AV14" s="212"/>
      <c r="AW14" s="212"/>
      <c r="AX14" s="212"/>
      <c r="AY14" s="212"/>
      <c r="AZ14" s="212"/>
      <c r="BA14" s="213"/>
      <c r="BB14" s="15"/>
      <c r="BC14" s="9" t="s">
        <v>4</v>
      </c>
      <c r="BD14" s="36" t="s">
        <v>35</v>
      </c>
      <c r="BE14" s="36" t="s">
        <v>30</v>
      </c>
      <c r="BF14" s="36"/>
      <c r="BG14" s="37" t="s">
        <v>36</v>
      </c>
      <c r="BH14" s="37"/>
      <c r="BI14" s="211" t="s">
        <v>37</v>
      </c>
      <c r="BJ14" s="212"/>
      <c r="BK14" s="212"/>
      <c r="BL14" s="212"/>
      <c r="BM14" s="212"/>
      <c r="BN14" s="212"/>
      <c r="BO14" s="212"/>
      <c r="BP14" s="212"/>
      <c r="BQ14" s="212"/>
      <c r="BR14" s="213"/>
      <c r="BS14" s="15"/>
      <c r="BT14" s="9" t="s">
        <v>4</v>
      </c>
      <c r="BU14" s="36" t="s">
        <v>35</v>
      </c>
      <c r="BV14" s="36" t="s">
        <v>30</v>
      </c>
      <c r="BW14" s="37"/>
      <c r="BX14" s="37" t="s">
        <v>36</v>
      </c>
      <c r="BY14" s="221"/>
      <c r="BZ14" s="221"/>
      <c r="CA14" s="211" t="s">
        <v>37</v>
      </c>
      <c r="CB14" s="212"/>
      <c r="CC14" s="212"/>
      <c r="CD14" s="212"/>
      <c r="CE14" s="212"/>
      <c r="CF14" s="212"/>
      <c r="CG14" s="212"/>
      <c r="CH14" s="212"/>
      <c r="CI14" s="213"/>
      <c r="CJ14" s="15"/>
      <c r="CK14" s="9" t="s">
        <v>4</v>
      </c>
      <c r="CL14" s="36" t="s">
        <v>35</v>
      </c>
      <c r="CM14" s="36" t="s">
        <v>30</v>
      </c>
      <c r="CN14" s="36"/>
      <c r="CO14" s="37" t="s">
        <v>36</v>
      </c>
      <c r="CP14" s="37"/>
      <c r="CQ14" s="211" t="s">
        <v>37</v>
      </c>
      <c r="CR14" s="212"/>
      <c r="CS14" s="212"/>
      <c r="CT14" s="212"/>
      <c r="CU14" s="212"/>
      <c r="CV14" s="212"/>
      <c r="CW14" s="212"/>
      <c r="CX14" s="212"/>
      <c r="CY14" s="212"/>
      <c r="CZ14" s="213"/>
      <c r="DA14" s="15"/>
    </row>
    <row r="15" spans="1:105" ht="24.75" customHeight="1">
      <c r="A15" s="9">
        <v>13</v>
      </c>
      <c r="B15" s="198" t="s">
        <v>20</v>
      </c>
      <c r="C15" s="2"/>
      <c r="D15" s="198" t="s">
        <v>10</v>
      </c>
      <c r="E15" s="333">
        <v>3</v>
      </c>
      <c r="F15" s="334">
        <v>32</v>
      </c>
      <c r="G15" s="261"/>
      <c r="H15" s="325">
        <v>1</v>
      </c>
      <c r="I15" s="62"/>
      <c r="J15" s="330" t="s">
        <v>40</v>
      </c>
      <c r="K15" s="331"/>
      <c r="L15" s="331"/>
      <c r="M15" s="331"/>
      <c r="N15" s="331"/>
      <c r="O15" s="331"/>
      <c r="P15" s="331"/>
      <c r="Q15" s="331"/>
      <c r="R15" s="331"/>
      <c r="S15" s="332"/>
      <c r="T15" s="17"/>
      <c r="U15" s="198" t="s">
        <v>10</v>
      </c>
      <c r="V15" s="333">
        <v>6</v>
      </c>
      <c r="W15" s="334">
        <v>50</v>
      </c>
      <c r="X15" s="261"/>
      <c r="Y15" s="325">
        <v>2</v>
      </c>
      <c r="Z15" s="62"/>
      <c r="AA15" s="330" t="s">
        <v>40</v>
      </c>
      <c r="AB15" s="335"/>
      <c r="AC15" s="335"/>
      <c r="AD15" s="335"/>
      <c r="AE15" s="335"/>
      <c r="AF15" s="335"/>
      <c r="AG15" s="335"/>
      <c r="AH15" s="335"/>
      <c r="AI15" s="335"/>
      <c r="AJ15" s="336"/>
      <c r="AK15" s="17"/>
      <c r="AL15" s="173" t="s">
        <v>10</v>
      </c>
      <c r="AM15" s="259">
        <v>8</v>
      </c>
      <c r="AN15" s="260">
        <v>54</v>
      </c>
      <c r="AO15" s="261"/>
      <c r="AP15" s="262">
        <v>3</v>
      </c>
      <c r="AQ15" s="62"/>
      <c r="AR15" s="263" t="s">
        <v>40</v>
      </c>
      <c r="AS15" s="264"/>
      <c r="AT15" s="219"/>
      <c r="AU15" s="219"/>
      <c r="AV15" s="219"/>
      <c r="AW15" s="219"/>
      <c r="AX15" s="219"/>
      <c r="AY15" s="219"/>
      <c r="AZ15" s="219"/>
      <c r="BA15" s="220"/>
      <c r="BB15" s="17"/>
      <c r="BC15" s="173" t="s">
        <v>10</v>
      </c>
      <c r="BD15" s="259">
        <v>11</v>
      </c>
      <c r="BE15" s="260">
        <v>65</v>
      </c>
      <c r="BF15" s="261"/>
      <c r="BG15" s="262">
        <v>4</v>
      </c>
      <c r="BH15" s="62"/>
      <c r="BI15" s="263" t="s">
        <v>40</v>
      </c>
      <c r="BJ15" s="264"/>
      <c r="BK15" s="219"/>
      <c r="BL15" s="219"/>
      <c r="BM15" s="219"/>
      <c r="BN15" s="219"/>
      <c r="BO15" s="219"/>
      <c r="BP15" s="219"/>
      <c r="BQ15" s="219"/>
      <c r="BR15" s="220"/>
      <c r="BS15" s="17"/>
      <c r="BT15" s="173" t="s">
        <v>21</v>
      </c>
      <c r="BU15" s="259">
        <v>12</v>
      </c>
      <c r="BV15" s="260">
        <v>66</v>
      </c>
      <c r="BW15" s="261"/>
      <c r="BX15" s="262">
        <v>4</v>
      </c>
      <c r="BY15" s="62"/>
      <c r="BZ15" s="263" t="s">
        <v>230</v>
      </c>
      <c r="CA15" s="264"/>
      <c r="CB15" s="219"/>
      <c r="CC15" s="219"/>
      <c r="CD15" s="219"/>
      <c r="CE15" s="219"/>
      <c r="CF15" s="219"/>
      <c r="CG15" s="219"/>
      <c r="CH15" s="219"/>
      <c r="CI15" s="220"/>
      <c r="CJ15" s="17"/>
      <c r="CK15" s="173" t="s">
        <v>12</v>
      </c>
      <c r="CL15" s="327">
        <v>15</v>
      </c>
      <c r="CM15" s="328">
        <v>82</v>
      </c>
      <c r="CN15" s="324"/>
      <c r="CO15" s="329">
        <v>5</v>
      </c>
      <c r="CP15" s="326">
        <v>18</v>
      </c>
      <c r="CQ15" s="263" t="s">
        <v>62</v>
      </c>
      <c r="CR15" s="264"/>
      <c r="CS15" s="219"/>
      <c r="CT15" s="219"/>
      <c r="CU15" s="219"/>
      <c r="CV15" s="219"/>
      <c r="CW15" s="219"/>
      <c r="CX15" s="219"/>
      <c r="CY15" s="219"/>
      <c r="CZ15" s="220"/>
      <c r="DA15" s="17"/>
    </row>
    <row r="16" spans="1:105" ht="24.75" customHeight="1">
      <c r="A16" s="9">
        <v>14</v>
      </c>
      <c r="B16" s="198" t="s">
        <v>21</v>
      </c>
      <c r="C16" s="2"/>
      <c r="D16" s="198" t="s">
        <v>18</v>
      </c>
      <c r="E16" s="333">
        <v>3</v>
      </c>
      <c r="F16" s="334">
        <v>32</v>
      </c>
      <c r="G16" s="261"/>
      <c r="H16" s="325">
        <v>1</v>
      </c>
      <c r="I16" s="62"/>
      <c r="J16" s="330" t="s">
        <v>63</v>
      </c>
      <c r="K16" s="331"/>
      <c r="L16" s="331"/>
      <c r="M16" s="331"/>
      <c r="N16" s="331"/>
      <c r="O16" s="331"/>
      <c r="P16" s="331"/>
      <c r="Q16" s="331"/>
      <c r="R16" s="331"/>
      <c r="S16" s="332"/>
      <c r="T16" s="17"/>
      <c r="U16" s="198" t="s">
        <v>12</v>
      </c>
      <c r="V16" s="333">
        <v>6</v>
      </c>
      <c r="W16" s="334">
        <v>42</v>
      </c>
      <c r="X16" s="261"/>
      <c r="Y16" s="325">
        <v>2</v>
      </c>
      <c r="Z16" s="62"/>
      <c r="AA16" s="330" t="s">
        <v>62</v>
      </c>
      <c r="AB16" s="335"/>
      <c r="AC16" s="335"/>
      <c r="AD16" s="335"/>
      <c r="AE16" s="335"/>
      <c r="AF16" s="335"/>
      <c r="AG16" s="335"/>
      <c r="AH16" s="335"/>
      <c r="AI16" s="335"/>
      <c r="AJ16" s="336"/>
      <c r="AK16" s="17"/>
      <c r="AL16" s="173" t="s">
        <v>20</v>
      </c>
      <c r="AM16" s="259">
        <v>7</v>
      </c>
      <c r="AN16" s="260">
        <v>15</v>
      </c>
      <c r="AO16" s="261"/>
      <c r="AP16" s="262">
        <v>3</v>
      </c>
      <c r="AQ16" s="62"/>
      <c r="AR16" s="263" t="s">
        <v>43</v>
      </c>
      <c r="AS16" s="264"/>
      <c r="AT16" s="219"/>
      <c r="AU16" s="219"/>
      <c r="AV16" s="219"/>
      <c r="AW16" s="219"/>
      <c r="AX16" s="219"/>
      <c r="AY16" s="219"/>
      <c r="AZ16" s="219"/>
      <c r="BA16" s="220"/>
      <c r="BB16" s="17"/>
      <c r="BC16" s="173" t="s">
        <v>21</v>
      </c>
      <c r="BD16" s="259">
        <v>9</v>
      </c>
      <c r="BE16" s="260">
        <v>40</v>
      </c>
      <c r="BF16" s="261"/>
      <c r="BG16" s="262">
        <v>3</v>
      </c>
      <c r="BH16" s="62"/>
      <c r="BI16" s="263" t="s">
        <v>129</v>
      </c>
      <c r="BJ16" s="264"/>
      <c r="BK16" s="219"/>
      <c r="BL16" s="219"/>
      <c r="BM16" s="219"/>
      <c r="BN16" s="219"/>
      <c r="BO16" s="219"/>
      <c r="BP16" s="219"/>
      <c r="BQ16" s="219"/>
      <c r="BR16" s="220"/>
      <c r="BS16" s="17"/>
      <c r="BT16" s="173" t="s">
        <v>12</v>
      </c>
      <c r="BU16" s="259">
        <v>12</v>
      </c>
      <c r="BV16" s="260">
        <v>65</v>
      </c>
      <c r="BW16" s="261"/>
      <c r="BX16" s="262">
        <v>4</v>
      </c>
      <c r="BY16" s="62"/>
      <c r="BZ16" s="263" t="s">
        <v>231</v>
      </c>
      <c r="CA16" s="264"/>
      <c r="CB16" s="219"/>
      <c r="CC16" s="219"/>
      <c r="CD16" s="219"/>
      <c r="CE16" s="219"/>
      <c r="CF16" s="219"/>
      <c r="CG16" s="219"/>
      <c r="CH16" s="219"/>
      <c r="CI16" s="220"/>
      <c r="CJ16" s="17"/>
      <c r="CK16" s="173" t="s">
        <v>10</v>
      </c>
      <c r="CL16" s="327">
        <v>13</v>
      </c>
      <c r="CM16" s="328">
        <v>56</v>
      </c>
      <c r="CN16" s="324"/>
      <c r="CO16" s="329">
        <v>5</v>
      </c>
      <c r="CP16" s="326">
        <v>17</v>
      </c>
      <c r="CQ16" s="263" t="s">
        <v>239</v>
      </c>
      <c r="CR16" s="264"/>
      <c r="CS16" s="219"/>
      <c r="CT16" s="219"/>
      <c r="CU16" s="219"/>
      <c r="CV16" s="219"/>
      <c r="CW16" s="219"/>
      <c r="CX16" s="219"/>
      <c r="CY16" s="219"/>
      <c r="CZ16" s="220"/>
      <c r="DA16" s="17"/>
    </row>
    <row r="17" spans="1:105" ht="24.75" customHeight="1">
      <c r="A17" s="9">
        <v>15</v>
      </c>
      <c r="B17" s="198" t="s">
        <v>22</v>
      </c>
      <c r="C17" s="2"/>
      <c r="D17" s="198" t="s">
        <v>17</v>
      </c>
      <c r="E17" s="333">
        <v>3</v>
      </c>
      <c r="F17" s="334">
        <v>27</v>
      </c>
      <c r="G17" s="261"/>
      <c r="H17" s="325">
        <v>1</v>
      </c>
      <c r="I17" s="62"/>
      <c r="J17" s="330" t="s">
        <v>67</v>
      </c>
      <c r="K17" s="331"/>
      <c r="L17" s="331"/>
      <c r="M17" s="331"/>
      <c r="N17" s="331"/>
      <c r="O17" s="331"/>
      <c r="P17" s="331"/>
      <c r="Q17" s="331"/>
      <c r="R17" s="331"/>
      <c r="S17" s="332"/>
      <c r="T17" s="17"/>
      <c r="U17" s="198" t="s">
        <v>14</v>
      </c>
      <c r="V17" s="333">
        <v>5</v>
      </c>
      <c r="W17" s="334">
        <v>34</v>
      </c>
      <c r="X17" s="261"/>
      <c r="Y17" s="325">
        <v>2</v>
      </c>
      <c r="Z17" s="62"/>
      <c r="AA17" s="330" t="s">
        <v>45</v>
      </c>
      <c r="AB17" s="335"/>
      <c r="AC17" s="335"/>
      <c r="AD17" s="335"/>
      <c r="AE17" s="335"/>
      <c r="AF17" s="335"/>
      <c r="AG17" s="335"/>
      <c r="AH17" s="335"/>
      <c r="AI17" s="335"/>
      <c r="AJ17" s="336"/>
      <c r="AK17" s="17"/>
      <c r="AL17" s="173" t="s">
        <v>12</v>
      </c>
      <c r="AM17" s="259">
        <v>7</v>
      </c>
      <c r="AN17" s="260">
        <v>38</v>
      </c>
      <c r="AO17" s="261"/>
      <c r="AP17" s="262">
        <v>2</v>
      </c>
      <c r="AQ17" s="62"/>
      <c r="AR17" s="263" t="s">
        <v>62</v>
      </c>
      <c r="AS17" s="264"/>
      <c r="AT17" s="219"/>
      <c r="AU17" s="219"/>
      <c r="AV17" s="219"/>
      <c r="AW17" s="219"/>
      <c r="AX17" s="219"/>
      <c r="AY17" s="219"/>
      <c r="AZ17" s="219"/>
      <c r="BA17" s="220"/>
      <c r="BB17" s="17"/>
      <c r="BC17" s="173" t="s">
        <v>12</v>
      </c>
      <c r="BD17" s="259">
        <v>9</v>
      </c>
      <c r="BE17" s="260">
        <v>52</v>
      </c>
      <c r="BF17" s="261"/>
      <c r="BG17" s="262">
        <v>3</v>
      </c>
      <c r="BH17" s="62"/>
      <c r="BI17" s="263" t="s">
        <v>62</v>
      </c>
      <c r="BJ17" s="264"/>
      <c r="BK17" s="219"/>
      <c r="BL17" s="219"/>
      <c r="BM17" s="219"/>
      <c r="BN17" s="219"/>
      <c r="BO17" s="219"/>
      <c r="BP17" s="219"/>
      <c r="BQ17" s="219"/>
      <c r="BR17" s="220"/>
      <c r="BS17" s="17"/>
      <c r="BT17" s="173" t="s">
        <v>10</v>
      </c>
      <c r="BU17" s="259">
        <v>11</v>
      </c>
      <c r="BV17" s="260">
        <v>39</v>
      </c>
      <c r="BW17" s="261"/>
      <c r="BX17" s="262">
        <v>4</v>
      </c>
      <c r="BY17" s="62"/>
      <c r="BZ17" s="263" t="s">
        <v>229</v>
      </c>
      <c r="CA17" s="264"/>
      <c r="CB17" s="219"/>
      <c r="CC17" s="219"/>
      <c r="CD17" s="219"/>
      <c r="CE17" s="219"/>
      <c r="CF17" s="219"/>
      <c r="CG17" s="219"/>
      <c r="CH17" s="219"/>
      <c r="CI17" s="220"/>
      <c r="CJ17" s="17"/>
      <c r="CK17" s="173" t="s">
        <v>21</v>
      </c>
      <c r="CL17" s="327">
        <v>12</v>
      </c>
      <c r="CM17" s="328">
        <v>49</v>
      </c>
      <c r="CN17" s="324"/>
      <c r="CO17" s="329">
        <v>4</v>
      </c>
      <c r="CP17" s="326">
        <v>16</v>
      </c>
      <c r="CQ17" s="263" t="s">
        <v>230</v>
      </c>
      <c r="CR17" s="264"/>
      <c r="CS17" s="219"/>
      <c r="CT17" s="219"/>
      <c r="CU17" s="219"/>
      <c r="CV17" s="219"/>
      <c r="CW17" s="219"/>
      <c r="CX17" s="219"/>
      <c r="CY17" s="219"/>
      <c r="CZ17" s="220"/>
      <c r="DA17" s="17"/>
    </row>
    <row r="18" spans="1:105" ht="24.75" customHeight="1">
      <c r="A18" s="9">
        <v>16</v>
      </c>
      <c r="B18" s="198" t="s">
        <v>23</v>
      </c>
      <c r="C18" s="2"/>
      <c r="D18" s="198" t="s">
        <v>14</v>
      </c>
      <c r="E18" s="333">
        <v>3</v>
      </c>
      <c r="F18" s="334">
        <v>26</v>
      </c>
      <c r="G18" s="261"/>
      <c r="H18" s="325">
        <v>1</v>
      </c>
      <c r="I18" s="62"/>
      <c r="J18" s="330" t="s">
        <v>45</v>
      </c>
      <c r="K18" s="331"/>
      <c r="L18" s="331"/>
      <c r="M18" s="331"/>
      <c r="N18" s="331"/>
      <c r="O18" s="331"/>
      <c r="P18" s="331"/>
      <c r="Q18" s="331"/>
      <c r="R18" s="331"/>
      <c r="S18" s="332"/>
      <c r="T18" s="17"/>
      <c r="U18" s="198" t="s">
        <v>20</v>
      </c>
      <c r="V18" s="333">
        <v>4</v>
      </c>
      <c r="W18" s="334">
        <v>3</v>
      </c>
      <c r="X18" s="261"/>
      <c r="Y18" s="325">
        <v>2</v>
      </c>
      <c r="Z18" s="62"/>
      <c r="AA18" s="330" t="s">
        <v>43</v>
      </c>
      <c r="AB18" s="335"/>
      <c r="AC18" s="335"/>
      <c r="AD18" s="335"/>
      <c r="AE18" s="335"/>
      <c r="AF18" s="335"/>
      <c r="AG18" s="335"/>
      <c r="AH18" s="335"/>
      <c r="AI18" s="335"/>
      <c r="AJ18" s="336"/>
      <c r="AK18" s="17"/>
      <c r="AL18" s="173" t="s">
        <v>18</v>
      </c>
      <c r="AM18" s="259">
        <v>6</v>
      </c>
      <c r="AN18" s="260">
        <v>39</v>
      </c>
      <c r="AO18" s="261"/>
      <c r="AP18" s="262">
        <v>2</v>
      </c>
      <c r="AQ18" s="62"/>
      <c r="AR18" s="263" t="s">
        <v>132</v>
      </c>
      <c r="AS18" s="264"/>
      <c r="AT18" s="219"/>
      <c r="AU18" s="219"/>
      <c r="AV18" s="219"/>
      <c r="AW18" s="219"/>
      <c r="AX18" s="219"/>
      <c r="AY18" s="219"/>
      <c r="AZ18" s="219"/>
      <c r="BA18" s="220"/>
      <c r="BB18" s="17"/>
      <c r="BC18" s="173" t="s">
        <v>20</v>
      </c>
      <c r="BD18" s="259">
        <v>7</v>
      </c>
      <c r="BE18" s="260">
        <v>4</v>
      </c>
      <c r="BF18" s="261"/>
      <c r="BG18" s="262">
        <v>3</v>
      </c>
      <c r="BH18" s="62"/>
      <c r="BI18" s="263" t="s">
        <v>43</v>
      </c>
      <c r="BJ18" s="264"/>
      <c r="BK18" s="219"/>
      <c r="BL18" s="219"/>
      <c r="BM18" s="219"/>
      <c r="BN18" s="219"/>
      <c r="BO18" s="219"/>
      <c r="BP18" s="219"/>
      <c r="BQ18" s="219"/>
      <c r="BR18" s="220"/>
      <c r="BS18" s="17"/>
      <c r="BT18" s="173" t="s">
        <v>13</v>
      </c>
      <c r="BU18" s="259">
        <v>8</v>
      </c>
      <c r="BV18" s="260">
        <v>15</v>
      </c>
      <c r="BW18" s="261"/>
      <c r="BX18" s="262">
        <v>4</v>
      </c>
      <c r="BY18" s="62"/>
      <c r="BZ18" s="263" t="s">
        <v>134</v>
      </c>
      <c r="CA18" s="264"/>
      <c r="CB18" s="219"/>
      <c r="CC18" s="219"/>
      <c r="CD18" s="219"/>
      <c r="CE18" s="219"/>
      <c r="CF18" s="219"/>
      <c r="CG18" s="219"/>
      <c r="CH18" s="219"/>
      <c r="CI18" s="220"/>
      <c r="CJ18" s="17"/>
      <c r="CK18" s="173" t="s">
        <v>23</v>
      </c>
      <c r="CL18" s="327">
        <v>10</v>
      </c>
      <c r="CM18" s="328">
        <v>41</v>
      </c>
      <c r="CN18" s="324"/>
      <c r="CO18" s="329">
        <v>4</v>
      </c>
      <c r="CP18" s="326">
        <v>15</v>
      </c>
      <c r="CQ18" s="263" t="s">
        <v>240</v>
      </c>
      <c r="CR18" s="264"/>
      <c r="CS18" s="219"/>
      <c r="CT18" s="219"/>
      <c r="CU18" s="219"/>
      <c r="CV18" s="219"/>
      <c r="CW18" s="219"/>
      <c r="CX18" s="219"/>
      <c r="CY18" s="219"/>
      <c r="CZ18" s="220"/>
      <c r="DA18" s="17"/>
    </row>
    <row r="19" spans="1:105" ht="24.75" customHeight="1">
      <c r="A19" s="9">
        <v>17</v>
      </c>
      <c r="B19" s="198" t="s">
        <v>24</v>
      </c>
      <c r="C19" s="2"/>
      <c r="D19" s="198" t="s">
        <v>9</v>
      </c>
      <c r="E19" s="333">
        <v>3</v>
      </c>
      <c r="F19" s="334">
        <v>17</v>
      </c>
      <c r="G19" s="261"/>
      <c r="H19" s="325">
        <v>1</v>
      </c>
      <c r="I19" s="62"/>
      <c r="J19" s="330" t="s">
        <v>39</v>
      </c>
      <c r="K19" s="331"/>
      <c r="L19" s="331"/>
      <c r="M19" s="331"/>
      <c r="N19" s="331"/>
      <c r="O19" s="331"/>
      <c r="P19" s="331"/>
      <c r="Q19" s="331"/>
      <c r="R19" s="331"/>
      <c r="S19" s="332"/>
      <c r="T19" s="17"/>
      <c r="U19" s="198" t="s">
        <v>21</v>
      </c>
      <c r="V19" s="333">
        <v>4</v>
      </c>
      <c r="W19" s="334">
        <v>21</v>
      </c>
      <c r="X19" s="261"/>
      <c r="Y19" s="325">
        <v>1</v>
      </c>
      <c r="Z19" s="62"/>
      <c r="AA19" s="330" t="s">
        <v>44</v>
      </c>
      <c r="AB19" s="335"/>
      <c r="AC19" s="335"/>
      <c r="AD19" s="335"/>
      <c r="AE19" s="335"/>
      <c r="AF19" s="335"/>
      <c r="AG19" s="335"/>
      <c r="AH19" s="335"/>
      <c r="AI19" s="335"/>
      <c r="AJ19" s="336"/>
      <c r="AK19" s="17"/>
      <c r="AL19" s="173" t="s">
        <v>21</v>
      </c>
      <c r="AM19" s="259">
        <v>6</v>
      </c>
      <c r="AN19" s="260">
        <v>23</v>
      </c>
      <c r="AO19" s="261"/>
      <c r="AP19" s="262">
        <v>2</v>
      </c>
      <c r="AQ19" s="62"/>
      <c r="AR19" s="263" t="s">
        <v>129</v>
      </c>
      <c r="AS19" s="264"/>
      <c r="AT19" s="219"/>
      <c r="AU19" s="219"/>
      <c r="AV19" s="219"/>
      <c r="AW19" s="219"/>
      <c r="AX19" s="219"/>
      <c r="AY19" s="219"/>
      <c r="AZ19" s="219"/>
      <c r="BA19" s="220"/>
      <c r="BB19" s="17"/>
      <c r="BC19" s="173" t="s">
        <v>13</v>
      </c>
      <c r="BD19" s="259">
        <v>6</v>
      </c>
      <c r="BE19" s="260">
        <v>-2</v>
      </c>
      <c r="BF19" s="261"/>
      <c r="BG19" s="262">
        <v>3</v>
      </c>
      <c r="BH19" s="62"/>
      <c r="BI19" s="263" t="s">
        <v>134</v>
      </c>
      <c r="BJ19" s="264"/>
      <c r="BK19" s="219"/>
      <c r="BL19" s="219"/>
      <c r="BM19" s="219"/>
      <c r="BN19" s="219"/>
      <c r="BO19" s="219"/>
      <c r="BP19" s="219"/>
      <c r="BQ19" s="219"/>
      <c r="BR19" s="220"/>
      <c r="BS19" s="17"/>
      <c r="BT19" s="173" t="s">
        <v>18</v>
      </c>
      <c r="BU19" s="259">
        <v>9</v>
      </c>
      <c r="BV19" s="260">
        <v>27</v>
      </c>
      <c r="BW19" s="261"/>
      <c r="BX19" s="262">
        <v>3</v>
      </c>
      <c r="BY19" s="62"/>
      <c r="BZ19" s="263" t="s">
        <v>233</v>
      </c>
      <c r="CA19" s="264"/>
      <c r="CB19" s="219"/>
      <c r="CC19" s="219"/>
      <c r="CD19" s="219"/>
      <c r="CE19" s="219"/>
      <c r="CF19" s="219"/>
      <c r="CG19" s="219"/>
      <c r="CH19" s="219"/>
      <c r="CI19" s="220"/>
      <c r="CJ19" s="17"/>
      <c r="CK19" s="173" t="s">
        <v>8</v>
      </c>
      <c r="CL19" s="327">
        <v>10</v>
      </c>
      <c r="CM19" s="328">
        <v>4</v>
      </c>
      <c r="CN19" s="324"/>
      <c r="CO19" s="329">
        <v>4</v>
      </c>
      <c r="CP19" s="326">
        <v>14</v>
      </c>
      <c r="CQ19" s="263" t="s">
        <v>241</v>
      </c>
      <c r="CR19" s="264"/>
      <c r="CS19" s="219"/>
      <c r="CT19" s="219"/>
      <c r="CU19" s="219"/>
      <c r="CV19" s="219"/>
      <c r="CW19" s="219"/>
      <c r="CX19" s="219"/>
      <c r="CY19" s="219"/>
      <c r="CZ19" s="220"/>
      <c r="DA19" s="17"/>
    </row>
    <row r="20" spans="1:105" ht="24.75" customHeight="1">
      <c r="A20" s="9">
        <v>18</v>
      </c>
      <c r="B20" s="198" t="s">
        <v>25</v>
      </c>
      <c r="C20" s="2"/>
      <c r="D20" s="198" t="s">
        <v>12</v>
      </c>
      <c r="E20" s="333">
        <v>3</v>
      </c>
      <c r="F20" s="334">
        <v>16</v>
      </c>
      <c r="G20" s="261"/>
      <c r="H20" s="325">
        <v>1</v>
      </c>
      <c r="I20" s="62"/>
      <c r="J20" s="330" t="s">
        <v>47</v>
      </c>
      <c r="K20" s="331"/>
      <c r="L20" s="331"/>
      <c r="M20" s="331"/>
      <c r="N20" s="331"/>
      <c r="O20" s="331"/>
      <c r="P20" s="331"/>
      <c r="Q20" s="331"/>
      <c r="R20" s="331"/>
      <c r="S20" s="332"/>
      <c r="T20" s="17"/>
      <c r="U20" s="198" t="s">
        <v>17</v>
      </c>
      <c r="V20" s="333">
        <v>4</v>
      </c>
      <c r="W20" s="334">
        <v>19</v>
      </c>
      <c r="X20" s="261"/>
      <c r="Y20" s="325">
        <v>1</v>
      </c>
      <c r="Z20" s="62"/>
      <c r="AA20" s="330" t="s">
        <v>67</v>
      </c>
      <c r="AB20" s="335"/>
      <c r="AC20" s="335"/>
      <c r="AD20" s="335"/>
      <c r="AE20" s="335"/>
      <c r="AF20" s="335"/>
      <c r="AG20" s="335"/>
      <c r="AH20" s="335"/>
      <c r="AI20" s="335"/>
      <c r="AJ20" s="336"/>
      <c r="AK20" s="17"/>
      <c r="AL20" s="173" t="s">
        <v>14</v>
      </c>
      <c r="AM20" s="259">
        <v>5</v>
      </c>
      <c r="AN20" s="260">
        <v>22</v>
      </c>
      <c r="AO20" s="261"/>
      <c r="AP20" s="262">
        <v>2</v>
      </c>
      <c r="AQ20" s="62"/>
      <c r="AR20" s="263" t="s">
        <v>45</v>
      </c>
      <c r="AS20" s="264"/>
      <c r="AT20" s="219"/>
      <c r="AU20" s="219"/>
      <c r="AV20" s="219"/>
      <c r="AW20" s="219"/>
      <c r="AX20" s="219"/>
      <c r="AY20" s="219"/>
      <c r="AZ20" s="219"/>
      <c r="BA20" s="220"/>
      <c r="BB20" s="17"/>
      <c r="BC20" s="173" t="s">
        <v>17</v>
      </c>
      <c r="BD20" s="259">
        <v>7</v>
      </c>
      <c r="BE20" s="260">
        <v>29</v>
      </c>
      <c r="BF20" s="261"/>
      <c r="BG20" s="262">
        <v>2</v>
      </c>
      <c r="BH20" s="62"/>
      <c r="BI20" s="263" t="s">
        <v>221</v>
      </c>
      <c r="BJ20" s="264"/>
      <c r="BK20" s="219"/>
      <c r="BL20" s="219"/>
      <c r="BM20" s="219"/>
      <c r="BN20" s="219"/>
      <c r="BO20" s="219"/>
      <c r="BP20" s="219"/>
      <c r="BQ20" s="219"/>
      <c r="BR20" s="220"/>
      <c r="BS20" s="17"/>
      <c r="BT20" s="173" t="s">
        <v>23</v>
      </c>
      <c r="BU20" s="259">
        <v>8</v>
      </c>
      <c r="BV20" s="260">
        <v>31</v>
      </c>
      <c r="BW20" s="261"/>
      <c r="BX20" s="262">
        <v>3</v>
      </c>
      <c r="BY20" s="62"/>
      <c r="BZ20" s="263" t="s">
        <v>234</v>
      </c>
      <c r="CA20" s="264"/>
      <c r="CB20" s="219"/>
      <c r="CC20" s="219"/>
      <c r="CD20" s="219"/>
      <c r="CE20" s="219"/>
      <c r="CF20" s="219"/>
      <c r="CG20" s="219"/>
      <c r="CH20" s="219"/>
      <c r="CI20" s="220"/>
      <c r="CJ20" s="17"/>
      <c r="CK20" s="173" t="s">
        <v>13</v>
      </c>
      <c r="CL20" s="327">
        <v>9</v>
      </c>
      <c r="CM20" s="328">
        <v>-2</v>
      </c>
      <c r="CN20" s="324"/>
      <c r="CO20" s="329">
        <v>4</v>
      </c>
      <c r="CP20" s="326">
        <v>13</v>
      </c>
      <c r="CQ20" s="263" t="s">
        <v>134</v>
      </c>
      <c r="CR20" s="264"/>
      <c r="CS20" s="219"/>
      <c r="CT20" s="219"/>
      <c r="CU20" s="219"/>
      <c r="CV20" s="219"/>
      <c r="CW20" s="219"/>
      <c r="CX20" s="219"/>
      <c r="CY20" s="219"/>
      <c r="CZ20" s="220"/>
      <c r="DA20" s="17"/>
    </row>
    <row r="21" spans="1:105" ht="24.75" customHeight="1">
      <c r="A21" s="6"/>
      <c r="B21" s="6"/>
      <c r="C21" s="2"/>
      <c r="D21" s="198" t="s">
        <v>23</v>
      </c>
      <c r="E21" s="333">
        <v>2</v>
      </c>
      <c r="F21" s="334">
        <v>17</v>
      </c>
      <c r="G21" s="261"/>
      <c r="H21" s="325">
        <v>1</v>
      </c>
      <c r="I21" s="62"/>
      <c r="J21" s="330" t="s">
        <v>68</v>
      </c>
      <c r="K21" s="331"/>
      <c r="L21" s="331"/>
      <c r="M21" s="331"/>
      <c r="N21" s="331"/>
      <c r="O21" s="331"/>
      <c r="P21" s="331"/>
      <c r="Q21" s="331"/>
      <c r="R21" s="331"/>
      <c r="S21" s="332"/>
      <c r="T21" s="17"/>
      <c r="U21" s="198" t="s">
        <v>25</v>
      </c>
      <c r="V21" s="333">
        <v>4</v>
      </c>
      <c r="W21" s="334">
        <v>12</v>
      </c>
      <c r="X21" s="261"/>
      <c r="Y21" s="325">
        <v>1</v>
      </c>
      <c r="Z21" s="62"/>
      <c r="AA21" s="330" t="s">
        <v>71</v>
      </c>
      <c r="AB21" s="335"/>
      <c r="AC21" s="335"/>
      <c r="AD21" s="335"/>
      <c r="AE21" s="335"/>
      <c r="AF21" s="335"/>
      <c r="AG21" s="335"/>
      <c r="AH21" s="335"/>
      <c r="AI21" s="335"/>
      <c r="AJ21" s="336"/>
      <c r="AK21" s="17"/>
      <c r="AL21" s="173" t="s">
        <v>23</v>
      </c>
      <c r="AM21" s="259">
        <v>5</v>
      </c>
      <c r="AN21" s="260">
        <v>18</v>
      </c>
      <c r="AO21" s="261"/>
      <c r="AP21" s="262">
        <v>2</v>
      </c>
      <c r="AQ21" s="62"/>
      <c r="AR21" s="263" t="s">
        <v>133</v>
      </c>
      <c r="AS21" s="264"/>
      <c r="AT21" s="219"/>
      <c r="AU21" s="219"/>
      <c r="AV21" s="219"/>
      <c r="AW21" s="219"/>
      <c r="AX21" s="219"/>
      <c r="AY21" s="219"/>
      <c r="AZ21" s="219"/>
      <c r="BA21" s="220"/>
      <c r="BB21" s="17"/>
      <c r="BC21" s="173" t="s">
        <v>18</v>
      </c>
      <c r="BD21" s="259">
        <v>7</v>
      </c>
      <c r="BE21" s="260">
        <v>25</v>
      </c>
      <c r="BF21" s="261"/>
      <c r="BG21" s="262">
        <v>2</v>
      </c>
      <c r="BH21" s="62"/>
      <c r="BI21" s="263" t="s">
        <v>132</v>
      </c>
      <c r="BJ21" s="264"/>
      <c r="BK21" s="219"/>
      <c r="BL21" s="219"/>
      <c r="BM21" s="219"/>
      <c r="BN21" s="219"/>
      <c r="BO21" s="219"/>
      <c r="BP21" s="219"/>
      <c r="BQ21" s="219"/>
      <c r="BR21" s="220"/>
      <c r="BS21" s="17"/>
      <c r="BT21" s="173" t="s">
        <v>8</v>
      </c>
      <c r="BU21" s="259">
        <v>7</v>
      </c>
      <c r="BV21" s="260">
        <v>-6</v>
      </c>
      <c r="BW21" s="261"/>
      <c r="BX21" s="262">
        <v>3</v>
      </c>
      <c r="BY21" s="62"/>
      <c r="BZ21" s="263" t="s">
        <v>236</v>
      </c>
      <c r="CA21" s="264"/>
      <c r="CB21" s="219"/>
      <c r="CC21" s="219"/>
      <c r="CD21" s="219"/>
      <c r="CE21" s="219"/>
      <c r="CF21" s="219"/>
      <c r="CG21" s="219"/>
      <c r="CH21" s="219"/>
      <c r="CI21" s="220"/>
      <c r="CJ21" s="17"/>
      <c r="CK21" s="173" t="s">
        <v>18</v>
      </c>
      <c r="CL21" s="327">
        <v>10</v>
      </c>
      <c r="CM21" s="328">
        <v>17</v>
      </c>
      <c r="CN21" s="324"/>
      <c r="CO21" s="329">
        <v>3</v>
      </c>
      <c r="CP21" s="326">
        <v>12</v>
      </c>
      <c r="CQ21" s="263" t="s">
        <v>233</v>
      </c>
      <c r="CR21" s="264"/>
      <c r="CS21" s="219"/>
      <c r="CT21" s="219"/>
      <c r="CU21" s="219"/>
      <c r="CV21" s="219"/>
      <c r="CW21" s="219"/>
      <c r="CX21" s="219"/>
      <c r="CY21" s="219"/>
      <c r="CZ21" s="220"/>
      <c r="DA21" s="17"/>
    </row>
    <row r="22" spans="1:105" ht="24.75" customHeight="1">
      <c r="A22" s="2"/>
      <c r="B22" s="2"/>
      <c r="C22" s="2"/>
      <c r="D22" s="198" t="s">
        <v>20</v>
      </c>
      <c r="E22" s="333">
        <v>2</v>
      </c>
      <c r="F22" s="334">
        <v>-1</v>
      </c>
      <c r="G22" s="261"/>
      <c r="H22" s="325">
        <v>1</v>
      </c>
      <c r="I22" s="62"/>
      <c r="J22" s="330" t="s">
        <v>43</v>
      </c>
      <c r="K22" s="331"/>
      <c r="L22" s="331"/>
      <c r="M22" s="331"/>
      <c r="N22" s="331"/>
      <c r="O22" s="331"/>
      <c r="P22" s="331"/>
      <c r="Q22" s="331"/>
      <c r="R22" s="331"/>
      <c r="S22" s="332"/>
      <c r="T22" s="17"/>
      <c r="U22" s="198" t="s">
        <v>18</v>
      </c>
      <c r="V22" s="333">
        <v>3</v>
      </c>
      <c r="W22" s="334">
        <v>14</v>
      </c>
      <c r="X22" s="261"/>
      <c r="Y22" s="325">
        <v>1</v>
      </c>
      <c r="Z22" s="62"/>
      <c r="AA22" s="330" t="s">
        <v>63</v>
      </c>
      <c r="AB22" s="335"/>
      <c r="AC22" s="335"/>
      <c r="AD22" s="335"/>
      <c r="AE22" s="335"/>
      <c r="AF22" s="335"/>
      <c r="AG22" s="335"/>
      <c r="AH22" s="335"/>
      <c r="AI22" s="335"/>
      <c r="AJ22" s="336"/>
      <c r="AK22" s="17"/>
      <c r="AL22" s="173" t="s">
        <v>13</v>
      </c>
      <c r="AM22" s="259">
        <v>4</v>
      </c>
      <c r="AN22" s="260">
        <v>1</v>
      </c>
      <c r="AO22" s="261"/>
      <c r="AP22" s="262">
        <v>2</v>
      </c>
      <c r="AQ22" s="62"/>
      <c r="AR22" s="263" t="s">
        <v>134</v>
      </c>
      <c r="AS22" s="264"/>
      <c r="AT22" s="219"/>
      <c r="AU22" s="219"/>
      <c r="AV22" s="219"/>
      <c r="AW22" s="219"/>
      <c r="AX22" s="219"/>
      <c r="AY22" s="219"/>
      <c r="AZ22" s="219"/>
      <c r="BA22" s="220"/>
      <c r="BB22" s="17"/>
      <c r="BC22" s="173" t="s">
        <v>9</v>
      </c>
      <c r="BD22" s="259">
        <v>7</v>
      </c>
      <c r="BE22" s="260">
        <v>4</v>
      </c>
      <c r="BF22" s="261"/>
      <c r="BG22" s="262">
        <v>2</v>
      </c>
      <c r="BH22" s="62"/>
      <c r="BI22" s="263" t="s">
        <v>223</v>
      </c>
      <c r="BJ22" s="264"/>
      <c r="BK22" s="219"/>
      <c r="BL22" s="219"/>
      <c r="BM22" s="219"/>
      <c r="BN22" s="219"/>
      <c r="BO22" s="219"/>
      <c r="BP22" s="219"/>
      <c r="BQ22" s="219"/>
      <c r="BR22" s="220"/>
      <c r="BS22" s="17"/>
      <c r="BT22" s="173" t="s">
        <v>20</v>
      </c>
      <c r="BU22" s="259">
        <v>7</v>
      </c>
      <c r="BV22" s="260">
        <v>-9</v>
      </c>
      <c r="BW22" s="261"/>
      <c r="BX22" s="262">
        <v>3</v>
      </c>
      <c r="BY22" s="62"/>
      <c r="BZ22" s="263" t="s">
        <v>43</v>
      </c>
      <c r="CA22" s="264"/>
      <c r="CB22" s="219"/>
      <c r="CC22" s="219"/>
      <c r="CD22" s="219"/>
      <c r="CE22" s="219"/>
      <c r="CF22" s="219"/>
      <c r="CG22" s="219"/>
      <c r="CH22" s="219"/>
      <c r="CI22" s="220"/>
      <c r="CJ22" s="17"/>
      <c r="CK22" s="173" t="s">
        <v>9</v>
      </c>
      <c r="CL22" s="327">
        <v>10</v>
      </c>
      <c r="CM22" s="328">
        <v>13</v>
      </c>
      <c r="CN22" s="324"/>
      <c r="CO22" s="329">
        <v>3</v>
      </c>
      <c r="CP22" s="326">
        <v>11</v>
      </c>
      <c r="CQ22" s="263" t="s">
        <v>223</v>
      </c>
      <c r="CR22" s="264"/>
      <c r="CS22" s="219"/>
      <c r="CT22" s="219"/>
      <c r="CU22" s="219"/>
      <c r="CV22" s="219"/>
      <c r="CW22" s="219"/>
      <c r="CX22" s="219"/>
      <c r="CY22" s="219"/>
      <c r="CZ22" s="220"/>
      <c r="DA22" s="17"/>
    </row>
    <row r="23" spans="1:105" ht="24.75" customHeight="1">
      <c r="A23" s="2"/>
      <c r="B23" s="2"/>
      <c r="C23" s="2"/>
      <c r="D23" s="198" t="s">
        <v>24</v>
      </c>
      <c r="E23" s="333">
        <v>2</v>
      </c>
      <c r="F23" s="334">
        <v>-1</v>
      </c>
      <c r="G23" s="261"/>
      <c r="H23" s="325">
        <v>1</v>
      </c>
      <c r="I23" s="62"/>
      <c r="J23" s="330" t="s">
        <v>70</v>
      </c>
      <c r="K23" s="331"/>
      <c r="L23" s="331"/>
      <c r="M23" s="331"/>
      <c r="N23" s="331"/>
      <c r="O23" s="331"/>
      <c r="P23" s="331"/>
      <c r="Q23" s="331"/>
      <c r="R23" s="331"/>
      <c r="S23" s="332"/>
      <c r="T23" s="17"/>
      <c r="U23" s="198" t="s">
        <v>23</v>
      </c>
      <c r="V23" s="333">
        <v>3</v>
      </c>
      <c r="W23" s="334">
        <v>13</v>
      </c>
      <c r="X23" s="261"/>
      <c r="Y23" s="325">
        <v>1</v>
      </c>
      <c r="Z23" s="62"/>
      <c r="AA23" s="330" t="s">
        <v>76</v>
      </c>
      <c r="AB23" s="335"/>
      <c r="AC23" s="335"/>
      <c r="AD23" s="335"/>
      <c r="AE23" s="335"/>
      <c r="AF23" s="335"/>
      <c r="AG23" s="335"/>
      <c r="AH23" s="335"/>
      <c r="AI23" s="335"/>
      <c r="AJ23" s="336"/>
      <c r="AK23" s="17"/>
      <c r="AL23" s="173" t="s">
        <v>24</v>
      </c>
      <c r="AM23" s="259">
        <v>4</v>
      </c>
      <c r="AN23" s="260">
        <v>-17</v>
      </c>
      <c r="AO23" s="261"/>
      <c r="AP23" s="262">
        <v>2</v>
      </c>
      <c r="AQ23" s="62"/>
      <c r="AR23" s="263" t="s">
        <v>177</v>
      </c>
      <c r="AS23" s="264"/>
      <c r="AT23" s="219"/>
      <c r="AU23" s="219"/>
      <c r="AV23" s="219"/>
      <c r="AW23" s="219"/>
      <c r="AX23" s="219"/>
      <c r="AY23" s="219"/>
      <c r="AZ23" s="219"/>
      <c r="BA23" s="220"/>
      <c r="BB23" s="17"/>
      <c r="BC23" s="173" t="s">
        <v>23</v>
      </c>
      <c r="BD23" s="259">
        <v>6</v>
      </c>
      <c r="BE23" s="260">
        <v>21</v>
      </c>
      <c r="BF23" s="261"/>
      <c r="BG23" s="262">
        <v>2</v>
      </c>
      <c r="BH23" s="62"/>
      <c r="BI23" s="263" t="s">
        <v>219</v>
      </c>
      <c r="BJ23" s="264"/>
      <c r="BK23" s="219"/>
      <c r="BL23" s="219"/>
      <c r="BM23" s="219"/>
      <c r="BN23" s="219"/>
      <c r="BO23" s="219"/>
      <c r="BP23" s="219"/>
      <c r="BQ23" s="219"/>
      <c r="BR23" s="220"/>
      <c r="BS23" s="17"/>
      <c r="BT23" s="173" t="s">
        <v>17</v>
      </c>
      <c r="BU23" s="259">
        <v>8</v>
      </c>
      <c r="BV23" s="260">
        <v>12</v>
      </c>
      <c r="BW23" s="261"/>
      <c r="BX23" s="262">
        <v>2</v>
      </c>
      <c r="BY23" s="62"/>
      <c r="BZ23" s="263" t="s">
        <v>232</v>
      </c>
      <c r="CA23" s="264"/>
      <c r="CB23" s="219"/>
      <c r="CC23" s="219"/>
      <c r="CD23" s="219"/>
      <c r="CE23" s="219"/>
      <c r="CF23" s="219"/>
      <c r="CG23" s="219"/>
      <c r="CH23" s="219"/>
      <c r="CI23" s="220"/>
      <c r="CJ23" s="17"/>
      <c r="CK23" s="173" t="s">
        <v>17</v>
      </c>
      <c r="CL23" s="327">
        <v>10</v>
      </c>
      <c r="CM23" s="328">
        <v>7</v>
      </c>
      <c r="CN23" s="324"/>
      <c r="CO23" s="329">
        <v>3</v>
      </c>
      <c r="CP23" s="326">
        <v>10</v>
      </c>
      <c r="CQ23" s="263" t="s">
        <v>242</v>
      </c>
      <c r="CR23" s="264"/>
      <c r="CS23" s="219"/>
      <c r="CT23" s="219"/>
      <c r="CU23" s="219"/>
      <c r="CV23" s="219"/>
      <c r="CW23" s="219"/>
      <c r="CX23" s="219"/>
      <c r="CY23" s="219"/>
      <c r="CZ23" s="220"/>
      <c r="DA23" s="17"/>
    </row>
    <row r="24" spans="1:105" ht="24.75" customHeight="1">
      <c r="A24" s="2"/>
      <c r="B24" s="2"/>
      <c r="C24" s="2"/>
      <c r="D24" s="198" t="s">
        <v>21</v>
      </c>
      <c r="E24" s="333">
        <v>1</v>
      </c>
      <c r="F24" s="334">
        <v>1</v>
      </c>
      <c r="G24" s="261"/>
      <c r="H24" s="325">
        <v>0</v>
      </c>
      <c r="I24" s="62"/>
      <c r="J24" s="330" t="s">
        <v>44</v>
      </c>
      <c r="K24" s="331"/>
      <c r="L24" s="331"/>
      <c r="M24" s="331"/>
      <c r="N24" s="331"/>
      <c r="O24" s="331"/>
      <c r="P24" s="331"/>
      <c r="Q24" s="331"/>
      <c r="R24" s="331"/>
      <c r="S24" s="332"/>
      <c r="T24" s="17"/>
      <c r="U24" s="198" t="s">
        <v>9</v>
      </c>
      <c r="V24" s="333">
        <v>3</v>
      </c>
      <c r="W24" s="334">
        <v>-9</v>
      </c>
      <c r="X24" s="261"/>
      <c r="Y24" s="325">
        <v>1</v>
      </c>
      <c r="Z24" s="62"/>
      <c r="AA24" s="330" t="s">
        <v>39</v>
      </c>
      <c r="AB24" s="335"/>
      <c r="AC24" s="335"/>
      <c r="AD24" s="335"/>
      <c r="AE24" s="335"/>
      <c r="AF24" s="335"/>
      <c r="AG24" s="335"/>
      <c r="AH24" s="335"/>
      <c r="AI24" s="335"/>
      <c r="AJ24" s="336"/>
      <c r="AK24" s="17"/>
      <c r="AL24" s="173" t="s">
        <v>17</v>
      </c>
      <c r="AM24" s="259">
        <v>5</v>
      </c>
      <c r="AN24" s="260">
        <v>17</v>
      </c>
      <c r="AO24" s="261"/>
      <c r="AP24" s="262">
        <v>1</v>
      </c>
      <c r="AQ24" s="62"/>
      <c r="AR24" s="263" t="s">
        <v>130</v>
      </c>
      <c r="AS24" s="264"/>
      <c r="AT24" s="219"/>
      <c r="AU24" s="219"/>
      <c r="AV24" s="219"/>
      <c r="AW24" s="219"/>
      <c r="AX24" s="219"/>
      <c r="AY24" s="219"/>
      <c r="AZ24" s="219"/>
      <c r="BA24" s="220"/>
      <c r="BB24" s="17"/>
      <c r="BC24" s="173" t="s">
        <v>16</v>
      </c>
      <c r="BD24" s="259">
        <v>6</v>
      </c>
      <c r="BE24" s="260">
        <v>-10</v>
      </c>
      <c r="BF24" s="261"/>
      <c r="BG24" s="262">
        <v>2</v>
      </c>
      <c r="BH24" s="62"/>
      <c r="BI24" s="263" t="s">
        <v>226</v>
      </c>
      <c r="BJ24" s="264"/>
      <c r="BK24" s="219"/>
      <c r="BL24" s="219"/>
      <c r="BM24" s="219"/>
      <c r="BN24" s="219"/>
      <c r="BO24" s="219"/>
      <c r="BP24" s="219"/>
      <c r="BQ24" s="219"/>
      <c r="BR24" s="220"/>
      <c r="BS24" s="17"/>
      <c r="BT24" s="173" t="s">
        <v>22</v>
      </c>
      <c r="BU24" s="259">
        <v>8</v>
      </c>
      <c r="BV24" s="260">
        <v>5</v>
      </c>
      <c r="BW24" s="261"/>
      <c r="BX24" s="262">
        <v>2</v>
      </c>
      <c r="BY24" s="62"/>
      <c r="BZ24" s="263" t="s">
        <v>227</v>
      </c>
      <c r="CA24" s="264"/>
      <c r="CB24" s="219"/>
      <c r="CC24" s="219"/>
      <c r="CD24" s="219"/>
      <c r="CE24" s="219"/>
      <c r="CF24" s="219"/>
      <c r="CG24" s="219"/>
      <c r="CH24" s="219"/>
      <c r="CI24" s="220"/>
      <c r="CJ24" s="17"/>
      <c r="CK24" s="173" t="s">
        <v>14</v>
      </c>
      <c r="CL24" s="327">
        <v>9</v>
      </c>
      <c r="CM24" s="328">
        <v>29</v>
      </c>
      <c r="CN24" s="324"/>
      <c r="CO24" s="329">
        <v>3</v>
      </c>
      <c r="CP24" s="326">
        <v>9</v>
      </c>
      <c r="CQ24" s="263" t="s">
        <v>244</v>
      </c>
      <c r="CR24" s="264"/>
      <c r="CS24" s="219"/>
      <c r="CT24" s="219"/>
      <c r="CU24" s="219"/>
      <c r="CV24" s="219"/>
      <c r="CW24" s="219"/>
      <c r="CX24" s="219"/>
      <c r="CY24" s="219"/>
      <c r="CZ24" s="220"/>
      <c r="DA24" s="17"/>
    </row>
    <row r="25" spans="1:105" ht="24.75" customHeight="1">
      <c r="A25" s="2"/>
      <c r="B25" s="2"/>
      <c r="C25" s="2"/>
      <c r="D25" s="198" t="s">
        <v>25</v>
      </c>
      <c r="E25" s="333">
        <v>1</v>
      </c>
      <c r="F25" s="334">
        <v>1</v>
      </c>
      <c r="G25" s="261"/>
      <c r="H25" s="325">
        <v>0</v>
      </c>
      <c r="I25" s="62"/>
      <c r="J25" s="330" t="s">
        <v>71</v>
      </c>
      <c r="K25" s="331"/>
      <c r="L25" s="331"/>
      <c r="M25" s="331"/>
      <c r="N25" s="331"/>
      <c r="O25" s="331"/>
      <c r="P25" s="331"/>
      <c r="Q25" s="331"/>
      <c r="R25" s="331"/>
      <c r="S25" s="332"/>
      <c r="T25" s="17"/>
      <c r="U25" s="198" t="s">
        <v>13</v>
      </c>
      <c r="V25" s="333">
        <v>2</v>
      </c>
      <c r="W25" s="334">
        <v>-15</v>
      </c>
      <c r="X25" s="261"/>
      <c r="Y25" s="325">
        <v>1</v>
      </c>
      <c r="Z25" s="62"/>
      <c r="AA25" s="330" t="s">
        <v>48</v>
      </c>
      <c r="AB25" s="335"/>
      <c r="AC25" s="335"/>
      <c r="AD25" s="335"/>
      <c r="AE25" s="335"/>
      <c r="AF25" s="335"/>
      <c r="AG25" s="335"/>
      <c r="AH25" s="335"/>
      <c r="AI25" s="335"/>
      <c r="AJ25" s="336"/>
      <c r="AK25" s="17"/>
      <c r="AL25" s="173" t="s">
        <v>25</v>
      </c>
      <c r="AM25" s="259">
        <v>4</v>
      </c>
      <c r="AN25" s="260">
        <v>-13</v>
      </c>
      <c r="AO25" s="261"/>
      <c r="AP25" s="262">
        <v>1</v>
      </c>
      <c r="AQ25" s="62"/>
      <c r="AR25" s="263" t="s">
        <v>131</v>
      </c>
      <c r="AS25" s="264"/>
      <c r="AT25" s="219"/>
      <c r="AU25" s="219"/>
      <c r="AV25" s="219"/>
      <c r="AW25" s="219"/>
      <c r="AX25" s="219"/>
      <c r="AY25" s="219"/>
      <c r="AZ25" s="219"/>
      <c r="BA25" s="220"/>
      <c r="BB25" s="17"/>
      <c r="BC25" s="173" t="s">
        <v>14</v>
      </c>
      <c r="BD25" s="259">
        <v>5</v>
      </c>
      <c r="BE25" s="260">
        <v>5</v>
      </c>
      <c r="BF25" s="261"/>
      <c r="BG25" s="262">
        <v>2</v>
      </c>
      <c r="BH25" s="62"/>
      <c r="BI25" s="263" t="s">
        <v>45</v>
      </c>
      <c r="BJ25" s="264"/>
      <c r="BK25" s="219"/>
      <c r="BL25" s="219"/>
      <c r="BM25" s="219"/>
      <c r="BN25" s="219"/>
      <c r="BO25" s="219"/>
      <c r="BP25" s="219"/>
      <c r="BQ25" s="219"/>
      <c r="BR25" s="220"/>
      <c r="BS25" s="17"/>
      <c r="BT25" s="173" t="s">
        <v>9</v>
      </c>
      <c r="BU25" s="259">
        <v>8</v>
      </c>
      <c r="BV25" s="260">
        <v>2</v>
      </c>
      <c r="BW25" s="261"/>
      <c r="BX25" s="262">
        <v>2</v>
      </c>
      <c r="BY25" s="62"/>
      <c r="BZ25" s="263" t="s">
        <v>223</v>
      </c>
      <c r="CA25" s="264"/>
      <c r="CB25" s="219"/>
      <c r="CC25" s="219"/>
      <c r="CD25" s="219"/>
      <c r="CE25" s="219"/>
      <c r="CF25" s="219"/>
      <c r="CG25" s="219"/>
      <c r="CH25" s="219"/>
      <c r="CI25" s="220"/>
      <c r="CJ25" s="17"/>
      <c r="CK25" s="173" t="s">
        <v>25</v>
      </c>
      <c r="CL25" s="327">
        <v>9</v>
      </c>
      <c r="CM25" s="328">
        <v>-1</v>
      </c>
      <c r="CN25" s="324"/>
      <c r="CO25" s="329">
        <v>3</v>
      </c>
      <c r="CP25" s="326">
        <v>8</v>
      </c>
      <c r="CQ25" s="263" t="s">
        <v>243</v>
      </c>
      <c r="CR25" s="264"/>
      <c r="CS25" s="219"/>
      <c r="CT25" s="219"/>
      <c r="CU25" s="219"/>
      <c r="CV25" s="219"/>
      <c r="CW25" s="219"/>
      <c r="CX25" s="219"/>
      <c r="CY25" s="219"/>
      <c r="CZ25" s="220"/>
      <c r="DA25" s="17"/>
    </row>
    <row r="26" spans="1:105" ht="24.75" customHeight="1">
      <c r="A26" s="2"/>
      <c r="B26" s="2" t="s">
        <v>64</v>
      </c>
      <c r="C26" s="2"/>
      <c r="D26" s="198" t="s">
        <v>22</v>
      </c>
      <c r="E26" s="333">
        <v>1</v>
      </c>
      <c r="F26" s="334">
        <v>-17</v>
      </c>
      <c r="G26" s="261"/>
      <c r="H26" s="325">
        <v>0</v>
      </c>
      <c r="I26" s="62"/>
      <c r="J26" s="330" t="s">
        <v>69</v>
      </c>
      <c r="K26" s="331"/>
      <c r="L26" s="331"/>
      <c r="M26" s="331"/>
      <c r="N26" s="331"/>
      <c r="O26" s="331"/>
      <c r="P26" s="331"/>
      <c r="Q26" s="331"/>
      <c r="R26" s="331"/>
      <c r="S26" s="332"/>
      <c r="T26" s="17"/>
      <c r="U26" s="198" t="s">
        <v>16</v>
      </c>
      <c r="V26" s="333">
        <v>2</v>
      </c>
      <c r="W26" s="334">
        <v>-18</v>
      </c>
      <c r="X26" s="261"/>
      <c r="Y26" s="325">
        <v>1</v>
      </c>
      <c r="Z26" s="62"/>
      <c r="AA26" s="330" t="s">
        <v>66</v>
      </c>
      <c r="AB26" s="335"/>
      <c r="AC26" s="335"/>
      <c r="AD26" s="335"/>
      <c r="AE26" s="335"/>
      <c r="AF26" s="335"/>
      <c r="AG26" s="335"/>
      <c r="AH26" s="335"/>
      <c r="AI26" s="335"/>
      <c r="AJ26" s="336"/>
      <c r="AK26" s="17"/>
      <c r="AL26" s="173" t="s">
        <v>9</v>
      </c>
      <c r="AM26" s="259">
        <v>4</v>
      </c>
      <c r="AN26" s="260">
        <v>-14</v>
      </c>
      <c r="AO26" s="261"/>
      <c r="AP26" s="262">
        <v>1</v>
      </c>
      <c r="AQ26" s="62"/>
      <c r="AR26" s="263" t="s">
        <v>39</v>
      </c>
      <c r="AS26" s="264"/>
      <c r="AT26" s="219"/>
      <c r="AU26" s="219"/>
      <c r="AV26" s="219"/>
      <c r="AW26" s="219"/>
      <c r="AX26" s="219"/>
      <c r="AY26" s="219"/>
      <c r="AZ26" s="219"/>
      <c r="BA26" s="220"/>
      <c r="BB26" s="17"/>
      <c r="BC26" s="173" t="s">
        <v>8</v>
      </c>
      <c r="BD26" s="259">
        <v>5</v>
      </c>
      <c r="BE26" s="260">
        <v>-10</v>
      </c>
      <c r="BF26" s="261"/>
      <c r="BG26" s="262">
        <v>2</v>
      </c>
      <c r="BH26" s="62"/>
      <c r="BI26" s="263" t="s">
        <v>210</v>
      </c>
      <c r="BJ26" s="264"/>
      <c r="BK26" s="219"/>
      <c r="BL26" s="219"/>
      <c r="BM26" s="219"/>
      <c r="BN26" s="219"/>
      <c r="BO26" s="219"/>
      <c r="BP26" s="219"/>
      <c r="BQ26" s="219"/>
      <c r="BR26" s="220"/>
      <c r="BS26" s="17"/>
      <c r="BT26" s="173" t="s">
        <v>16</v>
      </c>
      <c r="BU26" s="259">
        <v>7</v>
      </c>
      <c r="BV26" s="260">
        <v>-20</v>
      </c>
      <c r="BW26" s="261"/>
      <c r="BX26" s="262">
        <v>2</v>
      </c>
      <c r="BY26" s="62"/>
      <c r="BZ26" s="263" t="s">
        <v>226</v>
      </c>
      <c r="CA26" s="264"/>
      <c r="CB26" s="219"/>
      <c r="CC26" s="219"/>
      <c r="CD26" s="219"/>
      <c r="CE26" s="219"/>
      <c r="CF26" s="219"/>
      <c r="CG26" s="219"/>
      <c r="CH26" s="219"/>
      <c r="CI26" s="220"/>
      <c r="CJ26" s="17"/>
      <c r="CK26" s="173" t="s">
        <v>20</v>
      </c>
      <c r="CL26" s="327">
        <v>7</v>
      </c>
      <c r="CM26" s="328">
        <v>-19</v>
      </c>
      <c r="CN26" s="324"/>
      <c r="CO26" s="329">
        <v>3</v>
      </c>
      <c r="CP26" s="326">
        <v>7</v>
      </c>
      <c r="CQ26" s="263" t="s">
        <v>43</v>
      </c>
      <c r="CR26" s="264"/>
      <c r="CS26" s="219"/>
      <c r="CT26" s="219"/>
      <c r="CU26" s="219"/>
      <c r="CV26" s="219"/>
      <c r="CW26" s="219"/>
      <c r="CX26" s="219"/>
      <c r="CY26" s="219"/>
      <c r="CZ26" s="220"/>
      <c r="DA26" s="17"/>
    </row>
    <row r="27" spans="1:105" ht="24.75" customHeight="1">
      <c r="A27" s="2"/>
      <c r="B27" s="2"/>
      <c r="C27" s="2"/>
      <c r="D27" s="198" t="s">
        <v>13</v>
      </c>
      <c r="E27" s="333">
        <v>0</v>
      </c>
      <c r="F27" s="334">
        <v>-16</v>
      </c>
      <c r="G27" s="261"/>
      <c r="H27" s="325">
        <v>0</v>
      </c>
      <c r="I27" s="62"/>
      <c r="J27" s="330" t="s">
        <v>48</v>
      </c>
      <c r="K27" s="331"/>
      <c r="L27" s="331"/>
      <c r="M27" s="331"/>
      <c r="N27" s="331"/>
      <c r="O27" s="331"/>
      <c r="P27" s="331"/>
      <c r="Q27" s="331"/>
      <c r="R27" s="331"/>
      <c r="S27" s="332"/>
      <c r="T27" s="17"/>
      <c r="U27" s="198" t="s">
        <v>24</v>
      </c>
      <c r="V27" s="333">
        <v>2</v>
      </c>
      <c r="W27" s="334">
        <v>-21</v>
      </c>
      <c r="X27" s="261"/>
      <c r="Y27" s="325">
        <v>1</v>
      </c>
      <c r="Z27" s="62"/>
      <c r="AA27" s="330" t="s">
        <v>70</v>
      </c>
      <c r="AB27" s="335"/>
      <c r="AC27" s="335"/>
      <c r="AD27" s="335"/>
      <c r="AE27" s="335"/>
      <c r="AF27" s="335"/>
      <c r="AG27" s="335"/>
      <c r="AH27" s="335"/>
      <c r="AI27" s="335"/>
      <c r="AJ27" s="336"/>
      <c r="AK27" s="17"/>
      <c r="AL27" s="173" t="s">
        <v>8</v>
      </c>
      <c r="AM27" s="259">
        <v>3</v>
      </c>
      <c r="AN27" s="260">
        <v>-12</v>
      </c>
      <c r="AO27" s="261"/>
      <c r="AP27" s="262">
        <v>1</v>
      </c>
      <c r="AQ27" s="62"/>
      <c r="AR27" s="263" t="s">
        <v>136</v>
      </c>
      <c r="AS27" s="264"/>
      <c r="AT27" s="219"/>
      <c r="AU27" s="219"/>
      <c r="AV27" s="219"/>
      <c r="AW27" s="219"/>
      <c r="AX27" s="219"/>
      <c r="AY27" s="219"/>
      <c r="AZ27" s="219"/>
      <c r="BA27" s="220"/>
      <c r="BB27" s="17"/>
      <c r="BC27" s="173" t="s">
        <v>24</v>
      </c>
      <c r="BD27" s="259">
        <v>5</v>
      </c>
      <c r="BE27" s="260">
        <v>-29</v>
      </c>
      <c r="BF27" s="261"/>
      <c r="BG27" s="262">
        <v>2</v>
      </c>
      <c r="BH27" s="62"/>
      <c r="BI27" s="263" t="s">
        <v>220</v>
      </c>
      <c r="BJ27" s="264"/>
      <c r="BK27" s="219"/>
      <c r="BL27" s="219"/>
      <c r="BM27" s="219"/>
      <c r="BN27" s="219"/>
      <c r="BO27" s="219"/>
      <c r="BP27" s="219"/>
      <c r="BQ27" s="219"/>
      <c r="BR27" s="220"/>
      <c r="BS27" s="17"/>
      <c r="BT27" s="173" t="s">
        <v>25</v>
      </c>
      <c r="BU27" s="259">
        <v>7</v>
      </c>
      <c r="BV27" s="260">
        <v>-11</v>
      </c>
      <c r="BW27" s="261"/>
      <c r="BX27" s="262">
        <v>2</v>
      </c>
      <c r="BY27" s="62"/>
      <c r="BZ27" s="263" t="s">
        <v>237</v>
      </c>
      <c r="CA27" s="264"/>
      <c r="CB27" s="219"/>
      <c r="CC27" s="219"/>
      <c r="CD27" s="219"/>
      <c r="CE27" s="219"/>
      <c r="CF27" s="219"/>
      <c r="CG27" s="219"/>
      <c r="CH27" s="219"/>
      <c r="CI27" s="220"/>
      <c r="CJ27" s="17"/>
      <c r="CK27" s="173" t="s">
        <v>24</v>
      </c>
      <c r="CL27" s="327">
        <v>7</v>
      </c>
      <c r="CM27" s="328">
        <v>-40</v>
      </c>
      <c r="CN27" s="324"/>
      <c r="CO27" s="329">
        <v>3</v>
      </c>
      <c r="CP27" s="326">
        <v>6</v>
      </c>
      <c r="CQ27" s="263" t="s">
        <v>220</v>
      </c>
      <c r="CR27" s="264"/>
      <c r="CS27" s="219"/>
      <c r="CT27" s="219"/>
      <c r="CU27" s="219"/>
      <c r="CV27" s="219"/>
      <c r="CW27" s="219"/>
      <c r="CX27" s="219"/>
      <c r="CY27" s="219"/>
      <c r="CZ27" s="220"/>
      <c r="DA27" s="17"/>
    </row>
    <row r="28" spans="1:105" ht="24.75" customHeight="1">
      <c r="A28" s="2"/>
      <c r="B28" s="2"/>
      <c r="C28" s="2"/>
      <c r="D28" s="198" t="s">
        <v>8</v>
      </c>
      <c r="E28" s="333">
        <v>0</v>
      </c>
      <c r="F28" s="334">
        <v>-17</v>
      </c>
      <c r="G28" s="261"/>
      <c r="H28" s="325">
        <v>0</v>
      </c>
      <c r="I28" s="62"/>
      <c r="J28" s="330" t="s">
        <v>41</v>
      </c>
      <c r="K28" s="331"/>
      <c r="L28" s="331"/>
      <c r="M28" s="331"/>
      <c r="N28" s="331"/>
      <c r="O28" s="331"/>
      <c r="P28" s="331"/>
      <c r="Q28" s="331"/>
      <c r="R28" s="331"/>
      <c r="S28" s="332"/>
      <c r="T28" s="17"/>
      <c r="U28" s="198" t="s">
        <v>19</v>
      </c>
      <c r="V28" s="333">
        <v>2</v>
      </c>
      <c r="W28" s="334">
        <v>-25</v>
      </c>
      <c r="X28" s="261"/>
      <c r="Y28" s="325">
        <v>1</v>
      </c>
      <c r="Z28" s="62"/>
      <c r="AA28" s="330" t="s">
        <v>65</v>
      </c>
      <c r="AB28" s="335"/>
      <c r="AC28" s="335"/>
      <c r="AD28" s="335"/>
      <c r="AE28" s="335"/>
      <c r="AF28" s="335"/>
      <c r="AG28" s="335"/>
      <c r="AH28" s="335"/>
      <c r="AI28" s="335"/>
      <c r="AJ28" s="336"/>
      <c r="AK28" s="17"/>
      <c r="AL28" s="173" t="s">
        <v>19</v>
      </c>
      <c r="AM28" s="259">
        <v>3</v>
      </c>
      <c r="AN28" s="260">
        <v>-29</v>
      </c>
      <c r="AO28" s="261"/>
      <c r="AP28" s="262">
        <v>1</v>
      </c>
      <c r="AQ28" s="62"/>
      <c r="AR28" s="263" t="s">
        <v>65</v>
      </c>
      <c r="AS28" s="264"/>
      <c r="AT28" s="219"/>
      <c r="AU28" s="219"/>
      <c r="AV28" s="219"/>
      <c r="AW28" s="219"/>
      <c r="AX28" s="219"/>
      <c r="AY28" s="219"/>
      <c r="AZ28" s="219"/>
      <c r="BA28" s="220"/>
      <c r="BB28" s="17"/>
      <c r="BC28" s="173" t="s">
        <v>22</v>
      </c>
      <c r="BD28" s="259">
        <v>5</v>
      </c>
      <c r="BE28" s="260">
        <v>-13</v>
      </c>
      <c r="BF28" s="261"/>
      <c r="BG28" s="262">
        <v>1</v>
      </c>
      <c r="BH28" s="62"/>
      <c r="BI28" s="263" t="s">
        <v>227</v>
      </c>
      <c r="BJ28" s="264"/>
      <c r="BK28" s="219"/>
      <c r="BL28" s="219"/>
      <c r="BM28" s="219"/>
      <c r="BN28" s="219"/>
      <c r="BO28" s="219"/>
      <c r="BP28" s="219"/>
      <c r="BQ28" s="219"/>
      <c r="BR28" s="220"/>
      <c r="BS28" s="17"/>
      <c r="BT28" s="173" t="s">
        <v>19</v>
      </c>
      <c r="BU28" s="259">
        <v>6</v>
      </c>
      <c r="BV28" s="260">
        <v>-23</v>
      </c>
      <c r="BW28" s="261"/>
      <c r="BX28" s="262">
        <v>2</v>
      </c>
      <c r="BY28" s="62"/>
      <c r="BZ28" s="263" t="s">
        <v>224</v>
      </c>
      <c r="CA28" s="264"/>
      <c r="CB28" s="219"/>
      <c r="CC28" s="219"/>
      <c r="CD28" s="219"/>
      <c r="CE28" s="219"/>
      <c r="CF28" s="219"/>
      <c r="CG28" s="219"/>
      <c r="CH28" s="219"/>
      <c r="CI28" s="220"/>
      <c r="CJ28" s="17"/>
      <c r="CK28" s="173" t="s">
        <v>22</v>
      </c>
      <c r="CL28" s="327">
        <v>9</v>
      </c>
      <c r="CM28" s="328">
        <v>10</v>
      </c>
      <c r="CN28" s="324"/>
      <c r="CO28" s="329">
        <v>2</v>
      </c>
      <c r="CP28" s="326">
        <v>5</v>
      </c>
      <c r="CQ28" s="263" t="s">
        <v>227</v>
      </c>
      <c r="CR28" s="264"/>
      <c r="CS28" s="219"/>
      <c r="CT28" s="219"/>
      <c r="CU28" s="219"/>
      <c r="CV28" s="219"/>
      <c r="CW28" s="219"/>
      <c r="CX28" s="219"/>
      <c r="CY28" s="219"/>
      <c r="CZ28" s="220"/>
      <c r="DA28" s="17"/>
    </row>
    <row r="29" spans="1:105" ht="24.75" customHeight="1">
      <c r="A29" s="2"/>
      <c r="B29" s="2"/>
      <c r="C29" s="2"/>
      <c r="D29" s="198" t="s">
        <v>15</v>
      </c>
      <c r="E29" s="333">
        <v>0</v>
      </c>
      <c r="F29" s="334">
        <v>-26</v>
      </c>
      <c r="G29" s="261"/>
      <c r="H29" s="325">
        <v>0</v>
      </c>
      <c r="I29" s="62"/>
      <c r="J29" s="330" t="s">
        <v>46</v>
      </c>
      <c r="K29" s="331"/>
      <c r="L29" s="331"/>
      <c r="M29" s="331"/>
      <c r="N29" s="331"/>
      <c r="O29" s="331"/>
      <c r="P29" s="331"/>
      <c r="Q29" s="331"/>
      <c r="R29" s="331"/>
      <c r="S29" s="332"/>
      <c r="T29" s="17"/>
      <c r="U29" s="198" t="s">
        <v>8</v>
      </c>
      <c r="V29" s="333">
        <v>1</v>
      </c>
      <c r="W29" s="334">
        <v>-18</v>
      </c>
      <c r="X29" s="261"/>
      <c r="Y29" s="325">
        <v>0</v>
      </c>
      <c r="Z29" s="62"/>
      <c r="AA29" s="330" t="s">
        <v>41</v>
      </c>
      <c r="AB29" s="335"/>
      <c r="AC29" s="335"/>
      <c r="AD29" s="335"/>
      <c r="AE29" s="335"/>
      <c r="AF29" s="335"/>
      <c r="AG29" s="335"/>
      <c r="AH29" s="335"/>
      <c r="AI29" s="335"/>
      <c r="AJ29" s="336"/>
      <c r="AK29" s="17"/>
      <c r="AL29" s="173" t="s">
        <v>11</v>
      </c>
      <c r="AM29" s="259">
        <v>3</v>
      </c>
      <c r="AN29" s="260">
        <v>-31</v>
      </c>
      <c r="AO29" s="261"/>
      <c r="AP29" s="262">
        <v>1</v>
      </c>
      <c r="AQ29" s="62"/>
      <c r="AR29" s="263" t="s">
        <v>185</v>
      </c>
      <c r="AS29" s="264"/>
      <c r="AT29" s="219"/>
      <c r="AU29" s="219"/>
      <c r="AV29" s="219"/>
      <c r="AW29" s="219"/>
      <c r="AX29" s="219"/>
      <c r="AY29" s="219"/>
      <c r="AZ29" s="219"/>
      <c r="BA29" s="220"/>
      <c r="BB29" s="17"/>
      <c r="BC29" s="173" t="s">
        <v>25</v>
      </c>
      <c r="BD29" s="259">
        <v>4</v>
      </c>
      <c r="BE29" s="260">
        <v>-31</v>
      </c>
      <c r="BF29" s="261"/>
      <c r="BG29" s="262">
        <v>1</v>
      </c>
      <c r="BH29" s="62"/>
      <c r="BI29" s="263" t="s">
        <v>222</v>
      </c>
      <c r="BJ29" s="264"/>
      <c r="BK29" s="219"/>
      <c r="BL29" s="219"/>
      <c r="BM29" s="219"/>
      <c r="BN29" s="219"/>
      <c r="BO29" s="219"/>
      <c r="BP29" s="219"/>
      <c r="BQ29" s="219"/>
      <c r="BR29" s="220"/>
      <c r="BS29" s="17"/>
      <c r="BT29" s="173" t="s">
        <v>14</v>
      </c>
      <c r="BU29" s="259">
        <v>6</v>
      </c>
      <c r="BV29" s="260">
        <v>1</v>
      </c>
      <c r="BW29" s="261"/>
      <c r="BX29" s="262">
        <v>2</v>
      </c>
      <c r="BY29" s="62"/>
      <c r="BZ29" s="263" t="s">
        <v>235</v>
      </c>
      <c r="CA29" s="264"/>
      <c r="CB29" s="219"/>
      <c r="CC29" s="219"/>
      <c r="CD29" s="219"/>
      <c r="CE29" s="219"/>
      <c r="CF29" s="219"/>
      <c r="CG29" s="219"/>
      <c r="CH29" s="219"/>
      <c r="CI29" s="220"/>
      <c r="CJ29" s="17"/>
      <c r="CK29" s="173" t="s">
        <v>16</v>
      </c>
      <c r="CL29" s="327">
        <v>8</v>
      </c>
      <c r="CM29" s="328">
        <v>-31</v>
      </c>
      <c r="CN29" s="324"/>
      <c r="CO29" s="329">
        <v>2</v>
      </c>
      <c r="CP29" s="326">
        <v>4</v>
      </c>
      <c r="CQ29" s="263" t="s">
        <v>226</v>
      </c>
      <c r="CR29" s="264"/>
      <c r="CS29" s="219"/>
      <c r="CT29" s="219"/>
      <c r="CU29" s="219"/>
      <c r="CV29" s="219"/>
      <c r="CW29" s="219"/>
      <c r="CX29" s="219"/>
      <c r="CY29" s="219"/>
      <c r="CZ29" s="220"/>
      <c r="DA29" s="17"/>
    </row>
    <row r="30" spans="1:105" ht="24.75" customHeight="1">
      <c r="A30" s="2"/>
      <c r="B30" s="2"/>
      <c r="C30" s="2"/>
      <c r="D30" s="198" t="s">
        <v>16</v>
      </c>
      <c r="E30" s="333">
        <v>0</v>
      </c>
      <c r="F30" s="334">
        <v>-27</v>
      </c>
      <c r="G30" s="261"/>
      <c r="H30" s="325">
        <v>0</v>
      </c>
      <c r="I30" s="62"/>
      <c r="J30" s="330" t="s">
        <v>66</v>
      </c>
      <c r="K30" s="331"/>
      <c r="L30" s="331"/>
      <c r="M30" s="331"/>
      <c r="N30" s="331"/>
      <c r="O30" s="331"/>
      <c r="P30" s="331"/>
      <c r="Q30" s="331"/>
      <c r="R30" s="331"/>
      <c r="S30" s="332"/>
      <c r="T30" s="17"/>
      <c r="U30" s="198" t="s">
        <v>22</v>
      </c>
      <c r="V30" s="333">
        <v>1</v>
      </c>
      <c r="W30" s="334">
        <v>-28</v>
      </c>
      <c r="X30" s="261"/>
      <c r="Y30" s="325">
        <v>0</v>
      </c>
      <c r="Z30" s="62"/>
      <c r="AA30" s="330" t="s">
        <v>69</v>
      </c>
      <c r="AB30" s="335"/>
      <c r="AC30" s="335"/>
      <c r="AD30" s="335"/>
      <c r="AE30" s="335"/>
      <c r="AF30" s="335"/>
      <c r="AG30" s="335"/>
      <c r="AH30" s="335"/>
      <c r="AI30" s="335"/>
      <c r="AJ30" s="336"/>
      <c r="AK30" s="17"/>
      <c r="AL30" s="173" t="s">
        <v>16</v>
      </c>
      <c r="AM30" s="259">
        <v>3</v>
      </c>
      <c r="AN30" s="260">
        <v>-34</v>
      </c>
      <c r="AO30" s="261"/>
      <c r="AP30" s="262">
        <v>1</v>
      </c>
      <c r="AQ30" s="62"/>
      <c r="AR30" s="263" t="s">
        <v>135</v>
      </c>
      <c r="AS30" s="264"/>
      <c r="AT30" s="219"/>
      <c r="AU30" s="219"/>
      <c r="AV30" s="219"/>
      <c r="AW30" s="219"/>
      <c r="AX30" s="219"/>
      <c r="AY30" s="219"/>
      <c r="AZ30" s="219"/>
      <c r="BA30" s="220"/>
      <c r="BB30" s="17"/>
      <c r="BC30" s="173" t="s">
        <v>11</v>
      </c>
      <c r="BD30" s="259">
        <v>3</v>
      </c>
      <c r="BE30" s="260">
        <v>-55</v>
      </c>
      <c r="BF30" s="261"/>
      <c r="BG30" s="262">
        <v>1</v>
      </c>
      <c r="BH30" s="62"/>
      <c r="BI30" s="263" t="s">
        <v>225</v>
      </c>
      <c r="BJ30" s="264"/>
      <c r="BK30" s="219"/>
      <c r="BL30" s="219"/>
      <c r="BM30" s="219"/>
      <c r="BN30" s="219"/>
      <c r="BO30" s="219"/>
      <c r="BP30" s="219"/>
      <c r="BQ30" s="219"/>
      <c r="BR30" s="220"/>
      <c r="BS30" s="17"/>
      <c r="BT30" s="173" t="s">
        <v>11</v>
      </c>
      <c r="BU30" s="259">
        <v>3</v>
      </c>
      <c r="BV30" s="260">
        <v>-75</v>
      </c>
      <c r="BW30" s="261"/>
      <c r="BX30" s="262">
        <v>1</v>
      </c>
      <c r="BY30" s="62"/>
      <c r="BZ30" s="263" t="s">
        <v>238</v>
      </c>
      <c r="CA30" s="264"/>
      <c r="CB30" s="219"/>
      <c r="CC30" s="219"/>
      <c r="CD30" s="219"/>
      <c r="CE30" s="219"/>
      <c r="CF30" s="219"/>
      <c r="CG30" s="219"/>
      <c r="CH30" s="219"/>
      <c r="CI30" s="220"/>
      <c r="CJ30" s="17"/>
      <c r="CK30" s="173" t="s">
        <v>19</v>
      </c>
      <c r="CL30" s="327">
        <v>7</v>
      </c>
      <c r="CM30" s="328">
        <v>-33</v>
      </c>
      <c r="CN30" s="324"/>
      <c r="CO30" s="329">
        <v>2</v>
      </c>
      <c r="CP30" s="326">
        <v>3</v>
      </c>
      <c r="CQ30" s="263" t="s">
        <v>224</v>
      </c>
      <c r="CR30" s="264"/>
      <c r="CS30" s="219"/>
      <c r="CT30" s="219"/>
      <c r="CU30" s="219"/>
      <c r="CV30" s="219"/>
      <c r="CW30" s="219"/>
      <c r="CX30" s="219"/>
      <c r="CY30" s="219"/>
      <c r="CZ30" s="220"/>
      <c r="DA30" s="17"/>
    </row>
    <row r="31" spans="1:105" ht="24.75" customHeight="1">
      <c r="A31" s="2"/>
      <c r="B31" s="2"/>
      <c r="C31" s="2"/>
      <c r="D31" s="198" t="s">
        <v>11</v>
      </c>
      <c r="E31" s="333">
        <v>0</v>
      </c>
      <c r="F31" s="334">
        <v>-32</v>
      </c>
      <c r="G31" s="261"/>
      <c r="H31" s="325">
        <v>0</v>
      </c>
      <c r="I31" s="62"/>
      <c r="J31" s="330" t="s">
        <v>42</v>
      </c>
      <c r="K31" s="331"/>
      <c r="L31" s="331"/>
      <c r="M31" s="331"/>
      <c r="N31" s="331"/>
      <c r="O31" s="331"/>
      <c r="P31" s="331"/>
      <c r="Q31" s="331"/>
      <c r="R31" s="331"/>
      <c r="S31" s="332"/>
      <c r="T31" s="17"/>
      <c r="U31" s="198" t="s">
        <v>15</v>
      </c>
      <c r="V31" s="333">
        <v>1</v>
      </c>
      <c r="W31" s="334">
        <v>-35</v>
      </c>
      <c r="X31" s="261"/>
      <c r="Y31" s="325">
        <v>0</v>
      </c>
      <c r="Z31" s="62"/>
      <c r="AA31" s="330" t="s">
        <v>46</v>
      </c>
      <c r="AB31" s="335"/>
      <c r="AC31" s="335"/>
      <c r="AD31" s="335"/>
      <c r="AE31" s="335"/>
      <c r="AF31" s="335"/>
      <c r="AG31" s="335"/>
      <c r="AH31" s="335"/>
      <c r="AI31" s="335"/>
      <c r="AJ31" s="336"/>
      <c r="AK31" s="17"/>
      <c r="AL31" s="173" t="s">
        <v>22</v>
      </c>
      <c r="AM31" s="259">
        <v>2</v>
      </c>
      <c r="AN31" s="260">
        <v>-34</v>
      </c>
      <c r="AO31" s="261"/>
      <c r="AP31" s="262">
        <v>0</v>
      </c>
      <c r="AQ31" s="62"/>
      <c r="AR31" s="263" t="s">
        <v>137</v>
      </c>
      <c r="AS31" s="264"/>
      <c r="AT31" s="219"/>
      <c r="AU31" s="219"/>
      <c r="AV31" s="219"/>
      <c r="AW31" s="219"/>
      <c r="AX31" s="219"/>
      <c r="AY31" s="219"/>
      <c r="AZ31" s="219"/>
      <c r="BA31" s="220"/>
      <c r="BB31" s="17"/>
      <c r="BC31" s="173" t="s">
        <v>19</v>
      </c>
      <c r="BD31" s="259">
        <v>4</v>
      </c>
      <c r="BE31" s="260">
        <v>-31</v>
      </c>
      <c r="BF31" s="261"/>
      <c r="BG31" s="262">
        <v>1</v>
      </c>
      <c r="BH31" s="62"/>
      <c r="BI31" s="263" t="s">
        <v>224</v>
      </c>
      <c r="BJ31" s="264"/>
      <c r="BK31" s="219"/>
      <c r="BL31" s="219"/>
      <c r="BM31" s="219"/>
      <c r="BN31" s="219"/>
      <c r="BO31" s="219"/>
      <c r="BP31" s="219"/>
      <c r="BQ31" s="219"/>
      <c r="BR31" s="220"/>
      <c r="BS31" s="17"/>
      <c r="BT31" s="173" t="s">
        <v>24</v>
      </c>
      <c r="BU31" s="259">
        <v>5</v>
      </c>
      <c r="BV31" s="260">
        <v>-47</v>
      </c>
      <c r="BW31" s="261"/>
      <c r="BX31" s="262">
        <v>2</v>
      </c>
      <c r="BY31" s="62"/>
      <c r="BZ31" s="263" t="s">
        <v>220</v>
      </c>
      <c r="CA31" s="264"/>
      <c r="CB31" s="219"/>
      <c r="CC31" s="219"/>
      <c r="CD31" s="219"/>
      <c r="CE31" s="219"/>
      <c r="CF31" s="219"/>
      <c r="CG31" s="219"/>
      <c r="CH31" s="219"/>
      <c r="CI31" s="220"/>
      <c r="CJ31" s="17"/>
      <c r="CK31" s="173" t="s">
        <v>11</v>
      </c>
      <c r="CL31" s="327">
        <v>3</v>
      </c>
      <c r="CM31" s="328">
        <v>-104</v>
      </c>
      <c r="CN31" s="324"/>
      <c r="CO31" s="329">
        <v>1</v>
      </c>
      <c r="CP31" s="326">
        <v>2</v>
      </c>
      <c r="CQ31" s="263" t="s">
        <v>245</v>
      </c>
      <c r="CR31" s="264"/>
      <c r="CS31" s="219"/>
      <c r="CT31" s="219"/>
      <c r="CU31" s="219"/>
      <c r="CV31" s="219"/>
      <c r="CW31" s="219"/>
      <c r="CX31" s="219"/>
      <c r="CY31" s="219"/>
      <c r="CZ31" s="220"/>
      <c r="DA31" s="17"/>
    </row>
    <row r="32" spans="1:105" ht="24.75" customHeight="1">
      <c r="A32" s="2"/>
      <c r="B32" s="2"/>
      <c r="C32" s="2"/>
      <c r="D32" s="198" t="s">
        <v>19</v>
      </c>
      <c r="E32" s="333">
        <v>0</v>
      </c>
      <c r="F32" s="334">
        <v>-32</v>
      </c>
      <c r="G32" s="261"/>
      <c r="H32" s="325">
        <v>0</v>
      </c>
      <c r="I32" s="62"/>
      <c r="J32" s="330" t="s">
        <v>65</v>
      </c>
      <c r="K32" s="331"/>
      <c r="L32" s="331"/>
      <c r="M32" s="331"/>
      <c r="N32" s="331"/>
      <c r="O32" s="331"/>
      <c r="P32" s="331"/>
      <c r="Q32" s="331"/>
      <c r="R32" s="331"/>
      <c r="S32" s="332"/>
      <c r="T32" s="17"/>
      <c r="U32" s="198" t="s">
        <v>11</v>
      </c>
      <c r="V32" s="333">
        <v>1</v>
      </c>
      <c r="W32" s="334">
        <v>-39</v>
      </c>
      <c r="X32" s="261"/>
      <c r="Y32" s="325">
        <v>0</v>
      </c>
      <c r="Z32" s="62"/>
      <c r="AA32" s="330" t="s">
        <v>42</v>
      </c>
      <c r="AB32" s="335"/>
      <c r="AC32" s="335"/>
      <c r="AD32" s="335"/>
      <c r="AE32" s="335"/>
      <c r="AF32" s="335"/>
      <c r="AG32" s="335"/>
      <c r="AH32" s="335"/>
      <c r="AI32" s="335"/>
      <c r="AJ32" s="336"/>
      <c r="AK32" s="17"/>
      <c r="AL32" s="173" t="s">
        <v>15</v>
      </c>
      <c r="AM32" s="259">
        <v>2</v>
      </c>
      <c r="AN32" s="260">
        <v>-43</v>
      </c>
      <c r="AO32" s="261"/>
      <c r="AP32" s="262">
        <v>0</v>
      </c>
      <c r="AQ32" s="62"/>
      <c r="AR32" s="263" t="s">
        <v>46</v>
      </c>
      <c r="AS32" s="264"/>
      <c r="AT32" s="219"/>
      <c r="AU32" s="219"/>
      <c r="AV32" s="219"/>
      <c r="AW32" s="219"/>
      <c r="AX32" s="219"/>
      <c r="AY32" s="219"/>
      <c r="AZ32" s="219"/>
      <c r="BA32" s="220"/>
      <c r="BB32" s="17"/>
      <c r="BC32" s="173" t="s">
        <v>15</v>
      </c>
      <c r="BD32" s="259">
        <v>2</v>
      </c>
      <c r="BE32" s="260">
        <v>-64</v>
      </c>
      <c r="BF32" s="261"/>
      <c r="BG32" s="262">
        <v>0</v>
      </c>
      <c r="BH32" s="62"/>
      <c r="BI32" s="263" t="s">
        <v>228</v>
      </c>
      <c r="BJ32" s="264"/>
      <c r="BK32" s="219"/>
      <c r="BL32" s="219"/>
      <c r="BM32" s="219"/>
      <c r="BN32" s="219"/>
      <c r="BO32" s="219"/>
      <c r="BP32" s="219"/>
      <c r="BQ32" s="219"/>
      <c r="BR32" s="220"/>
      <c r="BS32" s="17"/>
      <c r="BT32" s="173" t="s">
        <v>15</v>
      </c>
      <c r="BU32" s="259">
        <v>1</v>
      </c>
      <c r="BV32" s="260">
        <v>-72</v>
      </c>
      <c r="BW32" s="261"/>
      <c r="BX32" s="262">
        <v>0</v>
      </c>
      <c r="BY32" s="62"/>
      <c r="BZ32" s="263" t="s">
        <v>228</v>
      </c>
      <c r="CA32" s="264"/>
      <c r="CB32" s="219"/>
      <c r="CC32" s="219"/>
      <c r="CD32" s="219"/>
      <c r="CE32" s="219"/>
      <c r="CF32" s="219"/>
      <c r="CG32" s="219"/>
      <c r="CH32" s="219"/>
      <c r="CI32" s="220"/>
      <c r="CJ32" s="17"/>
      <c r="CK32" s="173" t="s">
        <v>15</v>
      </c>
      <c r="CL32" s="327">
        <v>2</v>
      </c>
      <c r="CM32" s="328">
        <v>-79</v>
      </c>
      <c r="CN32" s="324"/>
      <c r="CO32" s="329">
        <v>0</v>
      </c>
      <c r="CP32" s="326">
        <v>1</v>
      </c>
      <c r="CQ32" s="263" t="s">
        <v>228</v>
      </c>
      <c r="CR32" s="264"/>
      <c r="CS32" s="219"/>
      <c r="CT32" s="219"/>
      <c r="CU32" s="219"/>
      <c r="CV32" s="219"/>
      <c r="CW32" s="219"/>
      <c r="CX32" s="219"/>
      <c r="CY32" s="219"/>
      <c r="CZ32" s="220"/>
      <c r="DA32" s="17"/>
    </row>
    <row r="33" spans="1:10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ht="12.75">
      <c r="S34" s="7"/>
    </row>
  </sheetData>
  <sheetProtection password="CF29" sheet="1" objects="1" scenarios="1"/>
  <mergeCells count="38">
    <mergeCell ref="A1:B1"/>
    <mergeCell ref="BC1:BR1"/>
    <mergeCell ref="BT1:CI1"/>
    <mergeCell ref="D13:R13"/>
    <mergeCell ref="U13:AI13"/>
    <mergeCell ref="AL13:AZ13"/>
    <mergeCell ref="D1:S1"/>
    <mergeCell ref="U1:AJ1"/>
    <mergeCell ref="AL1:BA1"/>
    <mergeCell ref="Y2:Z2"/>
    <mergeCell ref="CK1:CZ1"/>
    <mergeCell ref="AA2:AB2"/>
    <mergeCell ref="AC2:AD2"/>
    <mergeCell ref="AE2:AF2"/>
    <mergeCell ref="BG2:BH2"/>
    <mergeCell ref="BI2:BJ2"/>
    <mergeCell ref="BK2:BL2"/>
    <mergeCell ref="BM2:BN2"/>
    <mergeCell ref="BW2:BX2"/>
    <mergeCell ref="CO2:CP2"/>
    <mergeCell ref="AA14:AJ14"/>
    <mergeCell ref="H2:I2"/>
    <mergeCell ref="J2:K2"/>
    <mergeCell ref="L2:M2"/>
    <mergeCell ref="N2:O2"/>
    <mergeCell ref="BC13:BQ13"/>
    <mergeCell ref="AP2:AQ2"/>
    <mergeCell ref="AR2:AS2"/>
    <mergeCell ref="AT2:AU2"/>
    <mergeCell ref="AV2:AW2"/>
    <mergeCell ref="CK13:CY13"/>
    <mergeCell ref="BT13:CH13"/>
    <mergeCell ref="BZ2:CA2"/>
    <mergeCell ref="CQ2:CR2"/>
    <mergeCell ref="CS2:CT2"/>
    <mergeCell ref="CU2:CV2"/>
    <mergeCell ref="CB2:CC2"/>
    <mergeCell ref="CD2:CE2"/>
  </mergeCells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A41"/>
  <sheetViews>
    <sheetView zoomScalePageLayoutView="0" workbookViewId="0" topLeftCell="CG1">
      <selection activeCell="CL5" sqref="CL5"/>
    </sheetView>
  </sheetViews>
  <sheetFormatPr defaultColWidth="9.140625" defaultRowHeight="12.75"/>
  <cols>
    <col min="1" max="1" width="5.7109375" style="3" customWidth="1"/>
    <col min="2" max="2" width="20.7109375" style="3" customWidth="1"/>
    <col min="3" max="3" width="2.7109375" style="3" customWidth="1"/>
    <col min="4" max="4" width="20.7109375" style="3" customWidth="1"/>
    <col min="5" max="7" width="9.00390625" style="3" customWidth="1"/>
    <col min="8" max="15" width="4.7109375" style="3" customWidth="1"/>
    <col min="16" max="16" width="9.28125" style="3" customWidth="1"/>
    <col min="17" max="18" width="9.00390625" style="3" customWidth="1"/>
    <col min="19" max="19" width="20.7109375" style="3" customWidth="1"/>
    <col min="20" max="20" width="2.7109375" style="3" customWidth="1"/>
    <col min="21" max="21" width="20.7109375" style="3" customWidth="1"/>
    <col min="22" max="24" width="9.00390625" style="3" customWidth="1"/>
    <col min="25" max="32" width="4.7109375" style="3" customWidth="1"/>
    <col min="33" max="33" width="9.00390625" style="3" customWidth="1"/>
    <col min="34" max="35" width="8.7109375" style="3" customWidth="1"/>
    <col min="36" max="36" width="20.7109375" style="3" customWidth="1"/>
    <col min="37" max="37" width="2.7109375" style="3" customWidth="1"/>
    <col min="38" max="38" width="21.421875" style="3" customWidth="1"/>
    <col min="39" max="40" width="9.00390625" style="3" customWidth="1"/>
    <col min="41" max="42" width="4.7109375" style="3" customWidth="1"/>
    <col min="43" max="43" width="9.00390625" style="3" customWidth="1"/>
    <col min="44" max="49" width="4.7109375" style="3" customWidth="1"/>
    <col min="50" max="50" width="8.8515625" style="3" customWidth="1"/>
    <col min="51" max="52" width="8.7109375" style="3" customWidth="1"/>
    <col min="53" max="53" width="21.28125" style="3" customWidth="1"/>
    <col min="54" max="54" width="2.7109375" style="3" customWidth="1"/>
    <col min="55" max="55" width="21.7109375" style="3" customWidth="1"/>
    <col min="56" max="57" width="9.00390625" style="3" customWidth="1"/>
    <col min="58" max="59" width="4.7109375" style="3" customWidth="1"/>
    <col min="60" max="60" width="9.00390625" style="3" customWidth="1"/>
    <col min="61" max="66" width="4.7109375" style="3" customWidth="1"/>
    <col min="67" max="67" width="9.00390625" style="3" customWidth="1"/>
    <col min="68" max="69" width="8.7109375" style="3" customWidth="1"/>
    <col min="70" max="70" width="21.421875" style="3" customWidth="1"/>
    <col min="71" max="71" width="2.7109375" style="3" customWidth="1"/>
    <col min="72" max="72" width="21.421875" style="3" customWidth="1"/>
    <col min="73" max="74" width="9.00390625" style="3" customWidth="1"/>
    <col min="75" max="76" width="4.7109375" style="3" customWidth="1"/>
    <col min="77" max="77" width="9.00390625" style="3" customWidth="1"/>
    <col min="78" max="83" width="4.7109375" style="3" customWidth="1"/>
    <col min="84" max="84" width="9.00390625" style="3" customWidth="1"/>
    <col min="85" max="86" width="8.7109375" style="3" customWidth="1"/>
    <col min="87" max="87" width="21.28125" style="3" customWidth="1"/>
    <col min="88" max="88" width="2.7109375" style="3" customWidth="1"/>
    <col min="89" max="89" width="20.7109375" style="3" customWidth="1"/>
    <col min="90" max="92" width="9.00390625" style="3" customWidth="1"/>
    <col min="93" max="100" width="4.7109375" style="3" customWidth="1"/>
    <col min="101" max="103" width="8.7109375" style="3" customWidth="1"/>
    <col min="104" max="104" width="20.7109375" style="3" customWidth="1"/>
    <col min="105" max="105" width="2.7109375" style="3" customWidth="1"/>
    <col min="106" max="16384" width="9.140625" style="3" customWidth="1"/>
  </cols>
  <sheetData>
    <row r="1" spans="1:105" ht="30" customHeight="1" thickBot="1">
      <c r="A1" s="362" t="s">
        <v>7</v>
      </c>
      <c r="B1" s="362"/>
      <c r="C1" s="2"/>
      <c r="D1" s="353" t="s">
        <v>77</v>
      </c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1"/>
      <c r="U1" s="353" t="s">
        <v>6</v>
      </c>
      <c r="V1" s="337"/>
      <c r="W1" s="337"/>
      <c r="X1" s="353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53"/>
      <c r="AK1" s="1"/>
      <c r="AL1" s="353" t="s">
        <v>84</v>
      </c>
      <c r="AM1" s="337"/>
      <c r="AN1" s="337"/>
      <c r="AO1" s="337"/>
      <c r="AP1" s="337"/>
      <c r="AQ1" s="337"/>
      <c r="AR1" s="337"/>
      <c r="AS1" s="337"/>
      <c r="AT1" s="337"/>
      <c r="AU1" s="337"/>
      <c r="AV1" s="353"/>
      <c r="AW1" s="353"/>
      <c r="AX1" s="337"/>
      <c r="AY1" s="337"/>
      <c r="AZ1" s="337"/>
      <c r="BA1" s="353"/>
      <c r="BB1" s="1"/>
      <c r="BC1" s="353" t="s">
        <v>112</v>
      </c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53"/>
      <c r="BS1" s="1"/>
      <c r="BT1" s="353" t="s">
        <v>114</v>
      </c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53"/>
      <c r="CI1" s="353"/>
      <c r="CJ1" s="1"/>
      <c r="CK1" s="353" t="s">
        <v>116</v>
      </c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53"/>
      <c r="DA1" s="1"/>
    </row>
    <row r="2" spans="1:105" ht="29.25" customHeight="1" thickBot="1">
      <c r="A2" s="8" t="s">
        <v>3</v>
      </c>
      <c r="B2" s="9" t="s">
        <v>0</v>
      </c>
      <c r="C2" s="4"/>
      <c r="D2" s="24" t="s">
        <v>1</v>
      </c>
      <c r="E2" s="25" t="s">
        <v>29</v>
      </c>
      <c r="F2" s="29" t="s">
        <v>30</v>
      </c>
      <c r="G2" s="83" t="s">
        <v>60</v>
      </c>
      <c r="H2" s="346" t="s">
        <v>31</v>
      </c>
      <c r="I2" s="347"/>
      <c r="J2" s="348" t="s">
        <v>32</v>
      </c>
      <c r="K2" s="349"/>
      <c r="L2" s="348" t="s">
        <v>33</v>
      </c>
      <c r="M2" s="349"/>
      <c r="N2" s="350" t="s">
        <v>34</v>
      </c>
      <c r="O2" s="351"/>
      <c r="P2" s="83" t="s">
        <v>60</v>
      </c>
      <c r="Q2" s="26" t="s">
        <v>30</v>
      </c>
      <c r="R2" s="26" t="s">
        <v>35</v>
      </c>
      <c r="S2" s="28" t="s">
        <v>2</v>
      </c>
      <c r="T2" s="14"/>
      <c r="U2" s="107" t="s">
        <v>1</v>
      </c>
      <c r="V2" s="103" t="s">
        <v>29</v>
      </c>
      <c r="W2" s="104" t="s">
        <v>30</v>
      </c>
      <c r="X2" s="105" t="s">
        <v>60</v>
      </c>
      <c r="Y2" s="364" t="s">
        <v>31</v>
      </c>
      <c r="Z2" s="364"/>
      <c r="AA2" s="365" t="s">
        <v>32</v>
      </c>
      <c r="AB2" s="339"/>
      <c r="AC2" s="343" t="s">
        <v>33</v>
      </c>
      <c r="AD2" s="339"/>
      <c r="AE2" s="343" t="s">
        <v>34</v>
      </c>
      <c r="AF2" s="339"/>
      <c r="AG2" s="106" t="s">
        <v>60</v>
      </c>
      <c r="AH2" s="108" t="s">
        <v>30</v>
      </c>
      <c r="AI2" s="109" t="s">
        <v>35</v>
      </c>
      <c r="AJ2" s="110" t="s">
        <v>2</v>
      </c>
      <c r="AK2" s="14"/>
      <c r="AL2" s="107" t="s">
        <v>1</v>
      </c>
      <c r="AM2" s="103" t="s">
        <v>29</v>
      </c>
      <c r="AN2" s="104" t="s">
        <v>30</v>
      </c>
      <c r="AO2" s="358" t="s">
        <v>31</v>
      </c>
      <c r="AP2" s="359"/>
      <c r="AQ2" s="106" t="s">
        <v>60</v>
      </c>
      <c r="AR2" s="338" t="s">
        <v>32</v>
      </c>
      <c r="AS2" s="339"/>
      <c r="AT2" s="343" t="s">
        <v>33</v>
      </c>
      <c r="AU2" s="339"/>
      <c r="AV2" s="343" t="s">
        <v>34</v>
      </c>
      <c r="AW2" s="339"/>
      <c r="AX2" s="129" t="s">
        <v>60</v>
      </c>
      <c r="AY2" s="108" t="s">
        <v>30</v>
      </c>
      <c r="AZ2" s="109" t="s">
        <v>35</v>
      </c>
      <c r="BA2" s="110" t="s">
        <v>2</v>
      </c>
      <c r="BB2" s="14"/>
      <c r="BC2" s="107" t="s">
        <v>1</v>
      </c>
      <c r="BD2" s="124" t="s">
        <v>29</v>
      </c>
      <c r="BE2" s="125" t="s">
        <v>30</v>
      </c>
      <c r="BF2" s="358" t="s">
        <v>31</v>
      </c>
      <c r="BG2" s="359"/>
      <c r="BH2" s="147" t="s">
        <v>60</v>
      </c>
      <c r="BI2" s="363" t="s">
        <v>32</v>
      </c>
      <c r="BJ2" s="341"/>
      <c r="BK2" s="342" t="s">
        <v>33</v>
      </c>
      <c r="BL2" s="341"/>
      <c r="BM2" s="342" t="s">
        <v>34</v>
      </c>
      <c r="BN2" s="357"/>
      <c r="BO2" s="129" t="s">
        <v>60</v>
      </c>
      <c r="BP2" s="143" t="s">
        <v>30</v>
      </c>
      <c r="BQ2" s="144" t="s">
        <v>29</v>
      </c>
      <c r="BR2" s="82" t="s">
        <v>2</v>
      </c>
      <c r="BS2" s="14"/>
      <c r="BT2" s="107" t="s">
        <v>1</v>
      </c>
      <c r="BU2" s="25" t="s">
        <v>29</v>
      </c>
      <c r="BV2" s="29" t="s">
        <v>30</v>
      </c>
      <c r="BW2" s="352" t="s">
        <v>31</v>
      </c>
      <c r="BX2" s="346"/>
      <c r="BY2" s="147" t="s">
        <v>60</v>
      </c>
      <c r="BZ2" s="340" t="s">
        <v>32</v>
      </c>
      <c r="CA2" s="341"/>
      <c r="CB2" s="342" t="s">
        <v>33</v>
      </c>
      <c r="CC2" s="341"/>
      <c r="CD2" s="342" t="s">
        <v>34</v>
      </c>
      <c r="CE2" s="341"/>
      <c r="CF2" s="147" t="s">
        <v>60</v>
      </c>
      <c r="CG2" s="143" t="s">
        <v>30</v>
      </c>
      <c r="CH2" s="144" t="s">
        <v>29</v>
      </c>
      <c r="CI2" s="110" t="s">
        <v>2</v>
      </c>
      <c r="CJ2" s="14"/>
      <c r="CK2" s="107" t="s">
        <v>1</v>
      </c>
      <c r="CL2" s="25" t="s">
        <v>29</v>
      </c>
      <c r="CM2" s="29" t="s">
        <v>30</v>
      </c>
      <c r="CN2" s="171" t="s">
        <v>60</v>
      </c>
      <c r="CO2" s="346" t="s">
        <v>31</v>
      </c>
      <c r="CP2" s="347"/>
      <c r="CQ2" s="363" t="s">
        <v>32</v>
      </c>
      <c r="CR2" s="341"/>
      <c r="CS2" s="342" t="s">
        <v>33</v>
      </c>
      <c r="CT2" s="341"/>
      <c r="CU2" s="342" t="s">
        <v>34</v>
      </c>
      <c r="CV2" s="340"/>
      <c r="CW2" s="171" t="s">
        <v>60</v>
      </c>
      <c r="CX2" s="143" t="s">
        <v>30</v>
      </c>
      <c r="CY2" s="144" t="s">
        <v>29</v>
      </c>
      <c r="CZ2" s="110" t="s">
        <v>2</v>
      </c>
      <c r="DA2" s="14"/>
    </row>
    <row r="3" spans="1:105" ht="24.75" customHeight="1" thickBot="1" thickTop="1">
      <c r="A3" s="9">
        <v>1</v>
      </c>
      <c r="B3" s="16" t="s">
        <v>26</v>
      </c>
      <c r="C3" s="4"/>
      <c r="D3" s="18" t="str">
        <f>(B3)</f>
        <v>BARTIN KTL</v>
      </c>
      <c r="E3" s="30">
        <v>2</v>
      </c>
      <c r="F3" s="31">
        <f aca="true" t="shared" si="0" ref="F3:F11">SUM(J3,L3,N3)</f>
        <v>36</v>
      </c>
      <c r="G3" s="84">
        <f>SUM(F3-Q3)</f>
        <v>11</v>
      </c>
      <c r="H3" s="38">
        <f aca="true" t="shared" si="1" ref="H3:H11">IF(E3&gt;1,1,0)</f>
        <v>1</v>
      </c>
      <c r="I3" s="49">
        <f aca="true" t="shared" si="2" ref="I3:I11">IF(R3&gt;1,1,0)</f>
        <v>0</v>
      </c>
      <c r="J3" s="43">
        <v>13</v>
      </c>
      <c r="K3" s="44">
        <v>5</v>
      </c>
      <c r="L3" s="40">
        <v>10</v>
      </c>
      <c r="M3" s="51">
        <v>13</v>
      </c>
      <c r="N3" s="52">
        <v>13</v>
      </c>
      <c r="O3" s="53">
        <v>7</v>
      </c>
      <c r="P3" s="85">
        <f>SUM(Q3-F3)</f>
        <v>-11</v>
      </c>
      <c r="Q3" s="54">
        <f aca="true" t="shared" si="3" ref="Q3:Q11">SUM(O3,M3,K3)</f>
        <v>25</v>
      </c>
      <c r="R3" s="55">
        <v>1</v>
      </c>
      <c r="S3" s="21" t="str">
        <f>B4</f>
        <v>ESKİŞEHİR ESJİM</v>
      </c>
      <c r="T3" s="10"/>
      <c r="U3" s="18" t="str">
        <f>D15</f>
        <v>ANKARA KAZAN</v>
      </c>
      <c r="V3" s="30">
        <v>3</v>
      </c>
      <c r="W3" s="31">
        <f>SUM(AA3,AC3,AE3)</f>
        <v>39</v>
      </c>
      <c r="X3" s="100">
        <f>SUM(W3-AH3)</f>
        <v>17</v>
      </c>
      <c r="Y3" s="101">
        <f aca="true" t="shared" si="4" ref="Y3:Y11">IF(V3&gt;1,1,0)</f>
        <v>1</v>
      </c>
      <c r="Z3" s="102">
        <f aca="true" t="shared" si="5" ref="Z3:Z11">IF(AI3&gt;1,1,0)</f>
        <v>0</v>
      </c>
      <c r="AA3" s="111">
        <v>13</v>
      </c>
      <c r="AB3" s="112">
        <v>1</v>
      </c>
      <c r="AC3" s="113">
        <v>13</v>
      </c>
      <c r="AD3" s="112">
        <v>10</v>
      </c>
      <c r="AE3" s="113">
        <v>13</v>
      </c>
      <c r="AF3" s="114">
        <v>11</v>
      </c>
      <c r="AG3" s="115">
        <f>SUM(AH3-W3)</f>
        <v>-17</v>
      </c>
      <c r="AH3" s="116">
        <f>SUM(AB3,AD3,AF3)</f>
        <v>22</v>
      </c>
      <c r="AI3" s="55">
        <v>0</v>
      </c>
      <c r="AJ3" s="21" t="str">
        <f>D16</f>
        <v>KOCAELİ ÜNİVERSİTESİ</v>
      </c>
      <c r="AK3" s="10"/>
      <c r="AL3" s="18" t="str">
        <f>U15</f>
        <v>ANKARA KAZAN</v>
      </c>
      <c r="AM3" s="126">
        <v>2</v>
      </c>
      <c r="AN3" s="136">
        <f>SUM(AR3,AT3,AV3)</f>
        <v>32</v>
      </c>
      <c r="AO3" s="130">
        <f>IF(AM3&gt;1,1,0)</f>
        <v>1</v>
      </c>
      <c r="AP3" s="131">
        <f>IF(AZ3&gt;1,1,0)</f>
        <v>0</v>
      </c>
      <c r="AQ3" s="137">
        <f>SUM(AN3-AY3)</f>
        <v>11</v>
      </c>
      <c r="AR3" s="199">
        <v>13</v>
      </c>
      <c r="AS3" s="200">
        <v>7</v>
      </c>
      <c r="AT3" s="201">
        <v>13</v>
      </c>
      <c r="AU3" s="200">
        <v>1</v>
      </c>
      <c r="AV3" s="201">
        <v>6</v>
      </c>
      <c r="AW3" s="202">
        <v>13</v>
      </c>
      <c r="AX3" s="115">
        <f>SUM(AY3-AN3)</f>
        <v>-11</v>
      </c>
      <c r="AY3" s="138">
        <f>SUM(AW3,AU3,AS3)</f>
        <v>21</v>
      </c>
      <c r="AZ3" s="139">
        <v>1</v>
      </c>
      <c r="BA3" s="135" t="str">
        <f>U16</f>
        <v>İZMİR KONAK</v>
      </c>
      <c r="BB3" s="10"/>
      <c r="BC3" s="18" t="str">
        <f>AL15</f>
        <v>ANKARA KAZAN</v>
      </c>
      <c r="BD3" s="126">
        <v>0</v>
      </c>
      <c r="BE3" s="136">
        <f>SUM(BI3,BK3,BM3)</f>
        <v>26</v>
      </c>
      <c r="BF3" s="130">
        <f>IF(BD3&gt;1,1,0)</f>
        <v>0</v>
      </c>
      <c r="BG3" s="131">
        <f>IF(BQ3&gt;1,1,0)</f>
        <v>1</v>
      </c>
      <c r="BH3" s="137">
        <f>SUM(BE3-BP3)</f>
        <v>-13</v>
      </c>
      <c r="BI3" s="247">
        <v>9</v>
      </c>
      <c r="BJ3" s="248">
        <v>13</v>
      </c>
      <c r="BK3" s="249">
        <v>9</v>
      </c>
      <c r="BL3" s="248">
        <v>13</v>
      </c>
      <c r="BM3" s="249">
        <v>8</v>
      </c>
      <c r="BN3" s="250">
        <v>13</v>
      </c>
      <c r="BO3" s="115">
        <f>SUM(BP3-BE3)</f>
        <v>13</v>
      </c>
      <c r="BP3" s="116">
        <f>SUM(BJ3,BL3,BN3)</f>
        <v>39</v>
      </c>
      <c r="BQ3" s="146">
        <v>3</v>
      </c>
      <c r="BR3" s="22" t="str">
        <f>AL16</f>
        <v>BURSA HSNĞA TOKİ</v>
      </c>
      <c r="BS3" s="10"/>
      <c r="BT3" s="18" t="str">
        <f>BC15</f>
        <v>BURSA HSNĞA TOKİ</v>
      </c>
      <c r="BU3" s="30">
        <v>2</v>
      </c>
      <c r="BV3" s="265">
        <f>SUM(BZ3,CB3,CD3)</f>
        <v>38</v>
      </c>
      <c r="BW3" s="66">
        <f>IF(BU3&gt;1,1,0)</f>
        <v>1</v>
      </c>
      <c r="BX3" s="254">
        <f>IF(CH3&gt;1,1,0)</f>
        <v>0</v>
      </c>
      <c r="BY3" s="277">
        <f>SUM(BV3-CG3)</f>
        <v>14</v>
      </c>
      <c r="BZ3" s="247">
        <v>13</v>
      </c>
      <c r="CA3" s="248">
        <v>0</v>
      </c>
      <c r="CB3" s="249">
        <v>13</v>
      </c>
      <c r="CC3" s="248">
        <v>11</v>
      </c>
      <c r="CD3" s="249">
        <v>12</v>
      </c>
      <c r="CE3" s="250">
        <v>13</v>
      </c>
      <c r="CF3" s="115">
        <f>SUM(CG3-BV3)</f>
        <v>-14</v>
      </c>
      <c r="CG3" s="279">
        <f>SUM(CA3,CC3,CE3)</f>
        <v>24</v>
      </c>
      <c r="CH3" s="251">
        <v>1</v>
      </c>
      <c r="CI3" s="135" t="str">
        <f>BC16</f>
        <v>ANTALYA KEMER</v>
      </c>
      <c r="CJ3" s="2"/>
      <c r="CK3" s="148" t="str">
        <f>BT15</f>
        <v>BURSA HSNĞA TOKİ</v>
      </c>
      <c r="CL3" s="30">
        <v>3</v>
      </c>
      <c r="CM3" s="33">
        <f>SUM(CQ3,CS3,CU3)</f>
        <v>39</v>
      </c>
      <c r="CN3" s="286">
        <f>SUM(CM3-CX3)</f>
        <v>23</v>
      </c>
      <c r="CO3" s="67">
        <f>IF(CL3&gt;1,1,0)</f>
        <v>1</v>
      </c>
      <c r="CP3" s="132">
        <f>IF(CY3&gt;1,1,0)</f>
        <v>0</v>
      </c>
      <c r="CQ3" s="309">
        <v>13</v>
      </c>
      <c r="CR3" s="310">
        <v>2</v>
      </c>
      <c r="CS3" s="309">
        <v>13</v>
      </c>
      <c r="CT3" s="310">
        <v>8</v>
      </c>
      <c r="CU3" s="309">
        <v>13</v>
      </c>
      <c r="CV3" s="310">
        <v>6</v>
      </c>
      <c r="CW3" s="288">
        <f>(CX3-CM3)</f>
        <v>-23</v>
      </c>
      <c r="CX3" s="289">
        <f>SUM(CV3,CT3,CR3)</f>
        <v>16</v>
      </c>
      <c r="CY3" s="139">
        <v>0</v>
      </c>
      <c r="CZ3" s="135" t="str">
        <f>BT16</f>
        <v>İZMİR KONAK</v>
      </c>
      <c r="DA3" s="2"/>
    </row>
    <row r="4" spans="1:105" ht="24.75" customHeight="1" thickBot="1">
      <c r="A4" s="9">
        <v>2</v>
      </c>
      <c r="B4" s="16" t="s">
        <v>16</v>
      </c>
      <c r="C4" s="4"/>
      <c r="D4" s="19" t="str">
        <f>B5</f>
        <v>ANTALYA YAT YELKEN</v>
      </c>
      <c r="E4" s="32">
        <v>1</v>
      </c>
      <c r="F4" s="31">
        <f t="shared" si="0"/>
        <v>33</v>
      </c>
      <c r="G4" s="84">
        <f aca="true" t="shared" si="6" ref="G4:G11">SUM(F4-Q4)</f>
        <v>1</v>
      </c>
      <c r="H4" s="39">
        <f t="shared" si="1"/>
        <v>0</v>
      </c>
      <c r="I4" s="50">
        <f t="shared" si="2"/>
        <v>1</v>
      </c>
      <c r="J4" s="45">
        <v>8</v>
      </c>
      <c r="K4" s="46">
        <v>13</v>
      </c>
      <c r="L4" s="41">
        <v>13</v>
      </c>
      <c r="M4" s="56">
        <v>6</v>
      </c>
      <c r="N4" s="57">
        <v>12</v>
      </c>
      <c r="O4" s="56">
        <v>13</v>
      </c>
      <c r="P4" s="85">
        <f aca="true" t="shared" si="7" ref="P4:P11">SUM(Q4-F4)</f>
        <v>-1</v>
      </c>
      <c r="Q4" s="54">
        <f t="shared" si="3"/>
        <v>32</v>
      </c>
      <c r="R4" s="58">
        <v>2</v>
      </c>
      <c r="S4" s="22" t="str">
        <f>B6</f>
        <v>İSTANBUL BOCCE</v>
      </c>
      <c r="T4" s="10"/>
      <c r="U4" s="19" t="str">
        <f>D17</f>
        <v>ANTALYA KEMER</v>
      </c>
      <c r="V4" s="32">
        <v>1</v>
      </c>
      <c r="W4" s="31">
        <f aca="true" t="shared" si="8" ref="W4:W11">SUM(AA4,AC4,AE4)</f>
        <v>23</v>
      </c>
      <c r="X4" s="91">
        <f aca="true" t="shared" si="9" ref="X4:X11">SUM(W4-AH4)</f>
        <v>-11</v>
      </c>
      <c r="Y4" s="90">
        <f t="shared" si="4"/>
        <v>0</v>
      </c>
      <c r="Z4" s="50">
        <f t="shared" si="5"/>
        <v>1</v>
      </c>
      <c r="AA4" s="117">
        <v>13</v>
      </c>
      <c r="AB4" s="92">
        <v>8</v>
      </c>
      <c r="AC4" s="93">
        <v>9</v>
      </c>
      <c r="AD4" s="92">
        <v>13</v>
      </c>
      <c r="AE4" s="93">
        <v>1</v>
      </c>
      <c r="AF4" s="118">
        <v>13</v>
      </c>
      <c r="AG4" s="115">
        <f aca="true" t="shared" si="10" ref="AG4:AG11">SUM(AH4-W4)</f>
        <v>11</v>
      </c>
      <c r="AH4" s="116">
        <f aca="true" t="shared" si="11" ref="AH4:AH11">SUM(AB4,AD4,AF4)</f>
        <v>34</v>
      </c>
      <c r="AI4" s="58">
        <v>2</v>
      </c>
      <c r="AJ4" s="22" t="str">
        <f>D18</f>
        <v>İZMİR KONAK</v>
      </c>
      <c r="AK4" s="10"/>
      <c r="AL4" s="19" t="str">
        <f>U17</f>
        <v>BARTIN KTL</v>
      </c>
      <c r="AM4" s="128">
        <v>0</v>
      </c>
      <c r="AN4" s="136">
        <f aca="true" t="shared" si="12" ref="AN4:AN11">SUM(AR4,AT4,AV4)</f>
        <v>16</v>
      </c>
      <c r="AO4" s="130">
        <f aca="true" t="shared" si="13" ref="AO4:AO11">IF(AM4&gt;1,1,0)</f>
        <v>0</v>
      </c>
      <c r="AP4" s="131">
        <f aca="true" t="shared" si="14" ref="AP4:AP11">IF(AZ4&gt;1,1,0)</f>
        <v>1</v>
      </c>
      <c r="AQ4" s="137">
        <f aca="true" t="shared" si="15" ref="AQ4:AQ11">SUM(AN4-AY4)</f>
        <v>-23</v>
      </c>
      <c r="AR4" s="203">
        <v>6</v>
      </c>
      <c r="AS4" s="204">
        <v>13</v>
      </c>
      <c r="AT4" s="205">
        <v>8</v>
      </c>
      <c r="AU4" s="204">
        <v>13</v>
      </c>
      <c r="AV4" s="205">
        <v>2</v>
      </c>
      <c r="AW4" s="206">
        <v>13</v>
      </c>
      <c r="AX4" s="115">
        <f aca="true" t="shared" si="16" ref="AX4:AX11">SUM(AY4-AN4)</f>
        <v>23</v>
      </c>
      <c r="AY4" s="140">
        <f aca="true" t="shared" si="17" ref="AY4:AY11">SUM(AW4,AU4,AS4)</f>
        <v>39</v>
      </c>
      <c r="AZ4" s="141">
        <v>3</v>
      </c>
      <c r="BA4" s="22" t="str">
        <f>U18</f>
        <v>BURSA HSNĞA TOKİ</v>
      </c>
      <c r="BB4" s="10"/>
      <c r="BC4" s="19" t="str">
        <f>AL17</f>
        <v>ANTALYA KEMER</v>
      </c>
      <c r="BD4" s="128">
        <v>2</v>
      </c>
      <c r="BE4" s="136">
        <f aca="true" t="shared" si="18" ref="BE4:BE11">SUM(BI4,BK4,BM4)</f>
        <v>35</v>
      </c>
      <c r="BF4" s="67">
        <f aca="true" t="shared" si="19" ref="BF4:BF11">IF(BD4&gt;1,1,0)</f>
        <v>1</v>
      </c>
      <c r="BG4" s="132">
        <f aca="true" t="shared" si="20" ref="BG4:BG11">IF(BQ4&gt;1,1,0)</f>
        <v>0</v>
      </c>
      <c r="BH4" s="137">
        <f aca="true" t="shared" si="21" ref="BH4:BH11">SUM(BE4-BP4)</f>
        <v>9</v>
      </c>
      <c r="BI4" s="203">
        <v>9</v>
      </c>
      <c r="BJ4" s="204">
        <v>13</v>
      </c>
      <c r="BK4" s="205">
        <v>13</v>
      </c>
      <c r="BL4" s="204">
        <v>4</v>
      </c>
      <c r="BM4" s="205">
        <v>13</v>
      </c>
      <c r="BN4" s="206">
        <v>9</v>
      </c>
      <c r="BO4" s="115">
        <f aca="true" t="shared" si="22" ref="BO4:BO11">SUM(BP4-BE4)</f>
        <v>-9</v>
      </c>
      <c r="BP4" s="116">
        <f aca="true" t="shared" si="23" ref="BP4:BP11">SUM(BJ4,BL4,BN4)</f>
        <v>26</v>
      </c>
      <c r="BQ4" s="141">
        <v>1</v>
      </c>
      <c r="BR4" s="22" t="str">
        <f>AL18</f>
        <v>BURSA ÇEKİRGE</v>
      </c>
      <c r="BS4" s="10"/>
      <c r="BT4" s="19" t="str">
        <f>BC17</f>
        <v>ANKARA KAZAN</v>
      </c>
      <c r="BU4" s="32">
        <v>3</v>
      </c>
      <c r="BV4" s="265">
        <f aca="true" t="shared" si="24" ref="BV4:BV11">SUM(BZ4,CB4,CD4)</f>
        <v>39</v>
      </c>
      <c r="BW4" s="67">
        <f aca="true" t="shared" si="25" ref="BW4:BW11">IF(BU4&gt;1,1,0)</f>
        <v>1</v>
      </c>
      <c r="BX4" s="132">
        <f aca="true" t="shared" si="26" ref="BX4:BX11">IF(CH4&gt;1,1,0)</f>
        <v>0</v>
      </c>
      <c r="BY4" s="278">
        <f aca="true" t="shared" si="27" ref="BY4:BY11">SUM(BV4-CG4)</f>
        <v>31</v>
      </c>
      <c r="BZ4" s="203">
        <v>13</v>
      </c>
      <c r="CA4" s="204">
        <v>4</v>
      </c>
      <c r="CB4" s="205">
        <v>13</v>
      </c>
      <c r="CC4" s="204">
        <v>4</v>
      </c>
      <c r="CD4" s="205">
        <v>13</v>
      </c>
      <c r="CE4" s="206">
        <v>0</v>
      </c>
      <c r="CF4" s="115">
        <f aca="true" t="shared" si="28" ref="CF4:CF11">SUM(CG4-BV4)</f>
        <v>-31</v>
      </c>
      <c r="CG4" s="279">
        <f aca="true" t="shared" si="29" ref="CG4:CG11">SUM(CA4,CC4,CE4)</f>
        <v>8</v>
      </c>
      <c r="CH4" s="252">
        <v>0</v>
      </c>
      <c r="CI4" s="22" t="str">
        <f>BC18</f>
        <v>BARTIN KTL</v>
      </c>
      <c r="CJ4" s="2"/>
      <c r="CK4" s="19" t="str">
        <f>BT17</f>
        <v>ANKARA KAZAN</v>
      </c>
      <c r="CL4" s="32">
        <v>3</v>
      </c>
      <c r="CM4" s="33">
        <f>SUM(CQ4,CS4,CU4)</f>
        <v>39</v>
      </c>
      <c r="CN4" s="286">
        <f>SUM(CM4-CX4)</f>
        <v>22</v>
      </c>
      <c r="CO4" s="67">
        <f>IF(CL4&gt;1,1,0)</f>
        <v>1</v>
      </c>
      <c r="CP4" s="132">
        <f>IF(CY4&gt;1,1,0)</f>
        <v>0</v>
      </c>
      <c r="CQ4" s="311">
        <v>13</v>
      </c>
      <c r="CR4" s="312">
        <v>6</v>
      </c>
      <c r="CS4" s="311">
        <v>13</v>
      </c>
      <c r="CT4" s="312">
        <v>4</v>
      </c>
      <c r="CU4" s="311">
        <v>13</v>
      </c>
      <c r="CV4" s="312">
        <v>7</v>
      </c>
      <c r="CW4" s="288">
        <f>(CX4-CM4)</f>
        <v>-22</v>
      </c>
      <c r="CX4" s="287">
        <f aca="true" t="shared" si="30" ref="CX4:CX11">SUM(CV4,CT4,CR4)</f>
        <v>17</v>
      </c>
      <c r="CY4" s="141">
        <v>0</v>
      </c>
      <c r="CZ4" s="22" t="str">
        <f>BT18</f>
        <v>GÜMÜŞHANE GSİM</v>
      </c>
      <c r="DA4" s="2"/>
    </row>
    <row r="5" spans="1:105" ht="24.75" customHeight="1" thickBot="1">
      <c r="A5" s="9">
        <v>3</v>
      </c>
      <c r="B5" s="16" t="s">
        <v>8</v>
      </c>
      <c r="C5" s="2"/>
      <c r="D5" s="19" t="str">
        <f>B7</f>
        <v>MUĞLA GSİM</v>
      </c>
      <c r="E5" s="32">
        <v>3</v>
      </c>
      <c r="F5" s="31">
        <f t="shared" si="0"/>
        <v>39</v>
      </c>
      <c r="G5" s="84">
        <f t="shared" si="6"/>
        <v>8</v>
      </c>
      <c r="H5" s="39">
        <f t="shared" si="1"/>
        <v>1</v>
      </c>
      <c r="I5" s="50">
        <f t="shared" si="2"/>
        <v>0</v>
      </c>
      <c r="J5" s="45">
        <v>13</v>
      </c>
      <c r="K5" s="46">
        <v>9</v>
      </c>
      <c r="L5" s="41">
        <v>13</v>
      </c>
      <c r="M5" s="56">
        <v>12</v>
      </c>
      <c r="N5" s="57">
        <v>13</v>
      </c>
      <c r="O5" s="56">
        <v>10</v>
      </c>
      <c r="P5" s="85">
        <f t="shared" si="7"/>
        <v>-8</v>
      </c>
      <c r="Q5" s="54">
        <f t="shared" si="3"/>
        <v>31</v>
      </c>
      <c r="R5" s="58">
        <v>0</v>
      </c>
      <c r="S5" s="22" t="str">
        <f>B8</f>
        <v>ESKİŞEHİR GSİM</v>
      </c>
      <c r="T5" s="10"/>
      <c r="U5" s="19" t="str">
        <f>D19</f>
        <v>MUĞLA GSİM</v>
      </c>
      <c r="V5" s="32">
        <v>1</v>
      </c>
      <c r="W5" s="31">
        <f t="shared" si="8"/>
        <v>19</v>
      </c>
      <c r="X5" s="91">
        <f t="shared" si="9"/>
        <v>-13</v>
      </c>
      <c r="Y5" s="90">
        <f t="shared" si="4"/>
        <v>0</v>
      </c>
      <c r="Z5" s="50">
        <f t="shared" si="5"/>
        <v>1</v>
      </c>
      <c r="AA5" s="117">
        <v>5</v>
      </c>
      <c r="AB5" s="92">
        <v>13</v>
      </c>
      <c r="AC5" s="93">
        <v>1</v>
      </c>
      <c r="AD5" s="92">
        <v>13</v>
      </c>
      <c r="AE5" s="93">
        <v>13</v>
      </c>
      <c r="AF5" s="118">
        <v>6</v>
      </c>
      <c r="AG5" s="115">
        <f t="shared" si="10"/>
        <v>13</v>
      </c>
      <c r="AH5" s="116">
        <f t="shared" si="11"/>
        <v>32</v>
      </c>
      <c r="AI5" s="58">
        <v>2</v>
      </c>
      <c r="AJ5" s="22" t="str">
        <f>D20</f>
        <v>BARTIN KTL</v>
      </c>
      <c r="AK5" s="10"/>
      <c r="AL5" s="19" t="str">
        <f>U19</f>
        <v>ANTALYA KEMER</v>
      </c>
      <c r="AM5" s="128">
        <v>3</v>
      </c>
      <c r="AN5" s="136">
        <f t="shared" si="12"/>
        <v>39</v>
      </c>
      <c r="AO5" s="130">
        <f t="shared" si="13"/>
        <v>1</v>
      </c>
      <c r="AP5" s="131">
        <f t="shared" si="14"/>
        <v>0</v>
      </c>
      <c r="AQ5" s="137">
        <f t="shared" si="15"/>
        <v>18</v>
      </c>
      <c r="AR5" s="203">
        <v>13</v>
      </c>
      <c r="AS5" s="204">
        <v>5</v>
      </c>
      <c r="AT5" s="205">
        <v>13</v>
      </c>
      <c r="AU5" s="204">
        <v>8</v>
      </c>
      <c r="AV5" s="205">
        <v>13</v>
      </c>
      <c r="AW5" s="206">
        <v>8</v>
      </c>
      <c r="AX5" s="115">
        <f t="shared" si="16"/>
        <v>-18</v>
      </c>
      <c r="AY5" s="140">
        <f t="shared" si="17"/>
        <v>21</v>
      </c>
      <c r="AZ5" s="141">
        <v>0</v>
      </c>
      <c r="BA5" s="22" t="str">
        <f>U20</f>
        <v>MUĞLA GSİM</v>
      </c>
      <c r="BB5" s="10"/>
      <c r="BC5" s="19" t="str">
        <f>AL19</f>
        <v>İZMİR KONAK</v>
      </c>
      <c r="BD5" s="128">
        <v>2</v>
      </c>
      <c r="BE5" s="136">
        <f t="shared" si="18"/>
        <v>31</v>
      </c>
      <c r="BF5" s="67">
        <f t="shared" si="19"/>
        <v>1</v>
      </c>
      <c r="BG5" s="132">
        <f t="shared" si="20"/>
        <v>0</v>
      </c>
      <c r="BH5" s="137">
        <f t="shared" si="21"/>
        <v>12</v>
      </c>
      <c r="BI5" s="203">
        <v>13</v>
      </c>
      <c r="BJ5" s="204">
        <v>1</v>
      </c>
      <c r="BK5" s="205">
        <v>5</v>
      </c>
      <c r="BL5" s="204">
        <v>13</v>
      </c>
      <c r="BM5" s="205">
        <v>13</v>
      </c>
      <c r="BN5" s="206">
        <v>5</v>
      </c>
      <c r="BO5" s="115">
        <f t="shared" si="22"/>
        <v>-12</v>
      </c>
      <c r="BP5" s="116">
        <f t="shared" si="23"/>
        <v>19</v>
      </c>
      <c r="BQ5" s="141">
        <v>1</v>
      </c>
      <c r="BR5" s="22" t="str">
        <f>AL20</f>
        <v>GÜMÜŞHANE GSİM</v>
      </c>
      <c r="BS5" s="10"/>
      <c r="BT5" s="19" t="str">
        <f>BC19</f>
        <v>İZMİR KONAK</v>
      </c>
      <c r="BU5" s="32">
        <v>3</v>
      </c>
      <c r="BV5" s="265">
        <f t="shared" si="24"/>
        <v>39</v>
      </c>
      <c r="BW5" s="67">
        <f t="shared" si="25"/>
        <v>1</v>
      </c>
      <c r="BX5" s="132">
        <f t="shared" si="26"/>
        <v>0</v>
      </c>
      <c r="BY5" s="278">
        <f t="shared" si="27"/>
        <v>22</v>
      </c>
      <c r="BZ5" s="203">
        <v>13</v>
      </c>
      <c r="CA5" s="204">
        <v>12</v>
      </c>
      <c r="CB5" s="205">
        <v>13</v>
      </c>
      <c r="CC5" s="204">
        <v>5</v>
      </c>
      <c r="CD5" s="205">
        <v>13</v>
      </c>
      <c r="CE5" s="206">
        <v>0</v>
      </c>
      <c r="CF5" s="115">
        <f t="shared" si="28"/>
        <v>-22</v>
      </c>
      <c r="CG5" s="279">
        <f t="shared" si="29"/>
        <v>17</v>
      </c>
      <c r="CH5" s="252">
        <v>0</v>
      </c>
      <c r="CI5" s="22" t="str">
        <f>BC20</f>
        <v>ESKİŞEHİR ESJİM</v>
      </c>
      <c r="CJ5" s="2"/>
      <c r="CK5" s="19" t="str">
        <f>BT19</f>
        <v>ANTALYA KEMER</v>
      </c>
      <c r="CL5" s="32">
        <v>1</v>
      </c>
      <c r="CM5" s="33">
        <f aca="true" t="shared" si="31" ref="CM5:CM11">SUM(CQ5,CS5,CU5)</f>
        <v>30</v>
      </c>
      <c r="CN5" s="286">
        <f aca="true" t="shared" si="32" ref="CN5:CN11">SUM(CM5-CX5)</f>
        <v>-1</v>
      </c>
      <c r="CO5" s="67">
        <f aca="true" t="shared" si="33" ref="CO5:CO11">IF(CL5&gt;1,1,0)</f>
        <v>0</v>
      </c>
      <c r="CP5" s="132">
        <f aca="true" t="shared" si="34" ref="CP5:CP11">IF(CY5&gt;1,1,0)</f>
        <v>1</v>
      </c>
      <c r="CQ5" s="311">
        <v>7</v>
      </c>
      <c r="CR5" s="312">
        <v>13</v>
      </c>
      <c r="CS5" s="311">
        <v>10</v>
      </c>
      <c r="CT5" s="312">
        <v>13</v>
      </c>
      <c r="CU5" s="311">
        <v>13</v>
      </c>
      <c r="CV5" s="312">
        <v>5</v>
      </c>
      <c r="CW5" s="288">
        <f aca="true" t="shared" si="35" ref="CW5:CW11">(CX5-CM5)</f>
        <v>1</v>
      </c>
      <c r="CX5" s="287">
        <f t="shared" si="30"/>
        <v>31</v>
      </c>
      <c r="CY5" s="141">
        <v>2</v>
      </c>
      <c r="CZ5" s="22" t="str">
        <f>BT20</f>
        <v>İSTANBUL BOCCE</v>
      </c>
      <c r="DA5" s="2"/>
    </row>
    <row r="6" spans="1:105" ht="24.75" customHeight="1" thickBot="1">
      <c r="A6" s="9">
        <v>4</v>
      </c>
      <c r="B6" s="16" t="s">
        <v>25</v>
      </c>
      <c r="C6" s="2"/>
      <c r="D6" s="19" t="str">
        <f>B9</f>
        <v>BURSA HSNĞA TOKİ</v>
      </c>
      <c r="E6" s="32">
        <v>2</v>
      </c>
      <c r="F6" s="31">
        <f t="shared" si="0"/>
        <v>38</v>
      </c>
      <c r="G6" s="84">
        <f t="shared" si="6"/>
        <v>2</v>
      </c>
      <c r="H6" s="39">
        <f t="shared" si="1"/>
        <v>1</v>
      </c>
      <c r="I6" s="50">
        <f t="shared" si="2"/>
        <v>0</v>
      </c>
      <c r="J6" s="45">
        <v>12</v>
      </c>
      <c r="K6" s="46">
        <v>13</v>
      </c>
      <c r="L6" s="41">
        <v>13</v>
      </c>
      <c r="M6" s="56">
        <v>11</v>
      </c>
      <c r="N6" s="57">
        <v>13</v>
      </c>
      <c r="O6" s="56">
        <v>12</v>
      </c>
      <c r="P6" s="85">
        <f t="shared" si="7"/>
        <v>-2</v>
      </c>
      <c r="Q6" s="54">
        <f t="shared" si="3"/>
        <v>36</v>
      </c>
      <c r="R6" s="58">
        <v>1</v>
      </c>
      <c r="S6" s="22" t="str">
        <f>B10</f>
        <v>GÜMÜŞHANE GSİM</v>
      </c>
      <c r="T6" s="10"/>
      <c r="U6" s="19" t="str">
        <f>D21</f>
        <v>BURSA ÇEKİRGE</v>
      </c>
      <c r="V6" s="32">
        <v>1</v>
      </c>
      <c r="W6" s="31">
        <f t="shared" si="8"/>
        <v>34</v>
      </c>
      <c r="X6" s="91">
        <f t="shared" si="9"/>
        <v>-2</v>
      </c>
      <c r="Y6" s="90">
        <f t="shared" si="4"/>
        <v>0</v>
      </c>
      <c r="Z6" s="50">
        <f t="shared" si="5"/>
        <v>1</v>
      </c>
      <c r="AA6" s="117">
        <v>9</v>
      </c>
      <c r="AB6" s="92">
        <v>13</v>
      </c>
      <c r="AC6" s="93">
        <v>12</v>
      </c>
      <c r="AD6" s="92">
        <v>13</v>
      </c>
      <c r="AE6" s="93">
        <v>13</v>
      </c>
      <c r="AF6" s="118">
        <v>10</v>
      </c>
      <c r="AG6" s="115">
        <f t="shared" si="10"/>
        <v>2</v>
      </c>
      <c r="AH6" s="116">
        <f t="shared" si="11"/>
        <v>36</v>
      </c>
      <c r="AI6" s="58">
        <v>2</v>
      </c>
      <c r="AJ6" s="22" t="str">
        <f>D22</f>
        <v>BURSA HSNĞA TOKİ</v>
      </c>
      <c r="AK6" s="10"/>
      <c r="AL6" s="19" t="str">
        <f>U21</f>
        <v>GÜMÜŞHANE GSİM</v>
      </c>
      <c r="AM6" s="128">
        <v>2</v>
      </c>
      <c r="AN6" s="136">
        <f t="shared" si="12"/>
        <v>37</v>
      </c>
      <c r="AO6" s="130">
        <f t="shared" si="13"/>
        <v>1</v>
      </c>
      <c r="AP6" s="131">
        <f t="shared" si="14"/>
        <v>0</v>
      </c>
      <c r="AQ6" s="137">
        <f t="shared" si="15"/>
        <v>17</v>
      </c>
      <c r="AR6" s="203">
        <v>13</v>
      </c>
      <c r="AS6" s="204">
        <v>7</v>
      </c>
      <c r="AT6" s="205">
        <v>11</v>
      </c>
      <c r="AU6" s="204">
        <v>13</v>
      </c>
      <c r="AV6" s="205">
        <v>13</v>
      </c>
      <c r="AW6" s="206">
        <v>0</v>
      </c>
      <c r="AX6" s="115">
        <f t="shared" si="16"/>
        <v>-17</v>
      </c>
      <c r="AY6" s="140">
        <f t="shared" si="17"/>
        <v>20</v>
      </c>
      <c r="AZ6" s="141">
        <v>1</v>
      </c>
      <c r="BA6" s="22" t="str">
        <f>U22</f>
        <v>KOCAELİ ÜNİVERSİTESİ</v>
      </c>
      <c r="BB6" s="10"/>
      <c r="BC6" s="19" t="str">
        <f>AL21</f>
        <v>ANTALYA YAT YELKEN</v>
      </c>
      <c r="BD6" s="128">
        <v>2</v>
      </c>
      <c r="BE6" s="136">
        <f t="shared" si="18"/>
        <v>38</v>
      </c>
      <c r="BF6" s="67">
        <f t="shared" si="19"/>
        <v>1</v>
      </c>
      <c r="BG6" s="132">
        <f t="shared" si="20"/>
        <v>0</v>
      </c>
      <c r="BH6" s="137">
        <f t="shared" si="21"/>
        <v>12</v>
      </c>
      <c r="BI6" s="203">
        <v>13</v>
      </c>
      <c r="BJ6" s="204">
        <v>3</v>
      </c>
      <c r="BK6" s="205">
        <v>13</v>
      </c>
      <c r="BL6" s="204">
        <v>10</v>
      </c>
      <c r="BM6" s="205">
        <v>12</v>
      </c>
      <c r="BN6" s="206">
        <v>13</v>
      </c>
      <c r="BO6" s="115">
        <f t="shared" si="22"/>
        <v>-12</v>
      </c>
      <c r="BP6" s="116">
        <f t="shared" si="23"/>
        <v>26</v>
      </c>
      <c r="BQ6" s="141">
        <v>1</v>
      </c>
      <c r="BR6" s="22" t="str">
        <f>AL22</f>
        <v>BOLU BELEDİYE</v>
      </c>
      <c r="BS6" s="10"/>
      <c r="BT6" s="19" t="str">
        <f>BC21</f>
        <v>GÜMÜŞHANE GSİM</v>
      </c>
      <c r="BU6" s="32">
        <v>3</v>
      </c>
      <c r="BV6" s="265">
        <f t="shared" si="24"/>
        <v>39</v>
      </c>
      <c r="BW6" s="67">
        <f t="shared" si="25"/>
        <v>1</v>
      </c>
      <c r="BX6" s="132">
        <f t="shared" si="26"/>
        <v>0</v>
      </c>
      <c r="BY6" s="278">
        <f t="shared" si="27"/>
        <v>36</v>
      </c>
      <c r="BZ6" s="203">
        <v>13</v>
      </c>
      <c r="CA6" s="204">
        <v>0</v>
      </c>
      <c r="CB6" s="205">
        <v>13</v>
      </c>
      <c r="CC6" s="204">
        <v>3</v>
      </c>
      <c r="CD6" s="205">
        <v>13</v>
      </c>
      <c r="CE6" s="206">
        <v>0</v>
      </c>
      <c r="CF6" s="115">
        <f t="shared" si="28"/>
        <v>-36</v>
      </c>
      <c r="CG6" s="279">
        <f t="shared" si="29"/>
        <v>3</v>
      </c>
      <c r="CH6" s="252">
        <v>0</v>
      </c>
      <c r="CI6" s="22" t="str">
        <f>BC22</f>
        <v>ANTALYA YAT YELKEN</v>
      </c>
      <c r="CJ6" s="2"/>
      <c r="CK6" s="19" t="str">
        <f>BT21</f>
        <v>MUĞLA GSİM</v>
      </c>
      <c r="CL6" s="32">
        <v>0</v>
      </c>
      <c r="CM6" s="33">
        <f t="shared" si="31"/>
        <v>17</v>
      </c>
      <c r="CN6" s="286">
        <f t="shared" si="32"/>
        <v>-22</v>
      </c>
      <c r="CO6" s="67">
        <f t="shared" si="33"/>
        <v>0</v>
      </c>
      <c r="CP6" s="132">
        <f t="shared" si="34"/>
        <v>1</v>
      </c>
      <c r="CQ6" s="311">
        <v>7</v>
      </c>
      <c r="CR6" s="312">
        <v>13</v>
      </c>
      <c r="CS6" s="311">
        <v>8</v>
      </c>
      <c r="CT6" s="312">
        <v>13</v>
      </c>
      <c r="CU6" s="311">
        <v>2</v>
      </c>
      <c r="CV6" s="312">
        <v>13</v>
      </c>
      <c r="CW6" s="288">
        <f t="shared" si="35"/>
        <v>22</v>
      </c>
      <c r="CX6" s="287">
        <f t="shared" si="30"/>
        <v>39</v>
      </c>
      <c r="CY6" s="141">
        <v>3</v>
      </c>
      <c r="CZ6" s="22" t="str">
        <f>BT22</f>
        <v>ESKİŞEHİR ESJİM</v>
      </c>
      <c r="DA6" s="2"/>
    </row>
    <row r="7" spans="1:105" ht="24.75" customHeight="1" thickBot="1">
      <c r="A7" s="9">
        <v>5</v>
      </c>
      <c r="B7" s="16" t="s">
        <v>11</v>
      </c>
      <c r="C7" s="2"/>
      <c r="D7" s="19" t="str">
        <f>B11</f>
        <v>ANTALYA KEMER</v>
      </c>
      <c r="E7" s="32">
        <v>3</v>
      </c>
      <c r="F7" s="31">
        <f t="shared" si="0"/>
        <v>39</v>
      </c>
      <c r="G7" s="84">
        <f t="shared" si="6"/>
        <v>20</v>
      </c>
      <c r="H7" s="39">
        <f t="shared" si="1"/>
        <v>1</v>
      </c>
      <c r="I7" s="50">
        <f t="shared" si="2"/>
        <v>0</v>
      </c>
      <c r="J7" s="45">
        <v>13</v>
      </c>
      <c r="K7" s="46">
        <v>7</v>
      </c>
      <c r="L7" s="41">
        <v>13</v>
      </c>
      <c r="M7" s="56">
        <v>4</v>
      </c>
      <c r="N7" s="57">
        <v>13</v>
      </c>
      <c r="O7" s="56">
        <v>8</v>
      </c>
      <c r="P7" s="85">
        <f t="shared" si="7"/>
        <v>-20</v>
      </c>
      <c r="Q7" s="54">
        <f t="shared" si="3"/>
        <v>19</v>
      </c>
      <c r="R7" s="58">
        <v>0</v>
      </c>
      <c r="S7" s="22" t="str">
        <f>B12</f>
        <v>İZMİR BOCCE</v>
      </c>
      <c r="T7" s="10"/>
      <c r="U7" s="19" t="str">
        <f>D23</f>
        <v>İSTANBUL BOCCE</v>
      </c>
      <c r="V7" s="32">
        <v>1</v>
      </c>
      <c r="W7" s="31">
        <f t="shared" si="8"/>
        <v>33</v>
      </c>
      <c r="X7" s="91">
        <f t="shared" si="9"/>
        <v>-1</v>
      </c>
      <c r="Y7" s="90">
        <f t="shared" si="4"/>
        <v>0</v>
      </c>
      <c r="Z7" s="50">
        <f t="shared" si="5"/>
        <v>1</v>
      </c>
      <c r="AA7" s="117">
        <v>9</v>
      </c>
      <c r="AB7" s="92">
        <v>13</v>
      </c>
      <c r="AC7" s="93">
        <v>13</v>
      </c>
      <c r="AD7" s="92">
        <v>8</v>
      </c>
      <c r="AE7" s="93">
        <v>11</v>
      </c>
      <c r="AF7" s="118">
        <v>13</v>
      </c>
      <c r="AG7" s="115">
        <f t="shared" si="10"/>
        <v>1</v>
      </c>
      <c r="AH7" s="116">
        <f t="shared" si="11"/>
        <v>34</v>
      </c>
      <c r="AI7" s="58">
        <v>2</v>
      </c>
      <c r="AJ7" s="22" t="str">
        <f>D24</f>
        <v>BOLU GENÇLİK</v>
      </c>
      <c r="AK7" s="10"/>
      <c r="AL7" s="19" t="str">
        <f>U23</f>
        <v>BURSA ÇEKİRGE</v>
      </c>
      <c r="AM7" s="128">
        <v>3</v>
      </c>
      <c r="AN7" s="136">
        <f t="shared" si="12"/>
        <v>39</v>
      </c>
      <c r="AO7" s="130">
        <f t="shared" si="13"/>
        <v>1</v>
      </c>
      <c r="AP7" s="131">
        <f t="shared" si="14"/>
        <v>0</v>
      </c>
      <c r="AQ7" s="137">
        <f t="shared" si="15"/>
        <v>20</v>
      </c>
      <c r="AR7" s="203">
        <v>13</v>
      </c>
      <c r="AS7" s="204">
        <v>12</v>
      </c>
      <c r="AT7" s="205">
        <v>13</v>
      </c>
      <c r="AU7" s="204">
        <v>6</v>
      </c>
      <c r="AV7" s="205">
        <v>13</v>
      </c>
      <c r="AW7" s="206">
        <v>1</v>
      </c>
      <c r="AX7" s="115">
        <f t="shared" si="16"/>
        <v>-20</v>
      </c>
      <c r="AY7" s="140">
        <f t="shared" si="17"/>
        <v>19</v>
      </c>
      <c r="AZ7" s="141">
        <v>0</v>
      </c>
      <c r="BA7" s="22" t="str">
        <f>U24</f>
        <v>İSTANBUL BOCCE</v>
      </c>
      <c r="BB7" s="10"/>
      <c r="BC7" s="19" t="str">
        <f>AL23</f>
        <v>ESKİŞEHİR ESJİM</v>
      </c>
      <c r="BD7" s="128">
        <v>2</v>
      </c>
      <c r="BE7" s="136">
        <f t="shared" si="18"/>
        <v>28</v>
      </c>
      <c r="BF7" s="67">
        <f t="shared" si="19"/>
        <v>1</v>
      </c>
      <c r="BG7" s="132">
        <f t="shared" si="20"/>
        <v>0</v>
      </c>
      <c r="BH7" s="137">
        <f t="shared" si="21"/>
        <v>-1</v>
      </c>
      <c r="BI7" s="203">
        <v>13</v>
      </c>
      <c r="BJ7" s="204">
        <v>11</v>
      </c>
      <c r="BK7" s="205">
        <v>13</v>
      </c>
      <c r="BL7" s="204">
        <v>5</v>
      </c>
      <c r="BM7" s="205">
        <v>2</v>
      </c>
      <c r="BN7" s="206">
        <v>13</v>
      </c>
      <c r="BO7" s="115">
        <f t="shared" si="22"/>
        <v>1</v>
      </c>
      <c r="BP7" s="116">
        <f t="shared" si="23"/>
        <v>29</v>
      </c>
      <c r="BQ7" s="141">
        <v>1</v>
      </c>
      <c r="BR7" s="22" t="str">
        <f>AL24</f>
        <v>KOCAELİ ÜNİVERSİTESİ</v>
      </c>
      <c r="BS7" s="10"/>
      <c r="BT7" s="19" t="str">
        <f>BC23</f>
        <v>BURSA ÇEKİRGE</v>
      </c>
      <c r="BU7" s="32">
        <v>1</v>
      </c>
      <c r="BV7" s="265">
        <f t="shared" si="24"/>
        <v>27</v>
      </c>
      <c r="BW7" s="67">
        <f t="shared" si="25"/>
        <v>0</v>
      </c>
      <c r="BX7" s="132">
        <f t="shared" si="26"/>
        <v>1</v>
      </c>
      <c r="BY7" s="278">
        <f t="shared" si="27"/>
        <v>-6</v>
      </c>
      <c r="BZ7" s="203">
        <v>10</v>
      </c>
      <c r="CA7" s="204">
        <v>13</v>
      </c>
      <c r="CB7" s="205">
        <v>13</v>
      </c>
      <c r="CC7" s="204">
        <v>7</v>
      </c>
      <c r="CD7" s="205">
        <v>4</v>
      </c>
      <c r="CE7" s="206">
        <v>13</v>
      </c>
      <c r="CF7" s="115">
        <f t="shared" si="28"/>
        <v>6</v>
      </c>
      <c r="CG7" s="279">
        <f t="shared" si="29"/>
        <v>33</v>
      </c>
      <c r="CH7" s="252">
        <v>2</v>
      </c>
      <c r="CI7" s="22" t="str">
        <f>BC24</f>
        <v>MUĞLA GSİM</v>
      </c>
      <c r="CJ7" s="2"/>
      <c r="CK7" s="19" t="str">
        <f>BT23</f>
        <v>BARTIN KTL</v>
      </c>
      <c r="CL7" s="32">
        <v>2</v>
      </c>
      <c r="CM7" s="33">
        <f t="shared" si="31"/>
        <v>26</v>
      </c>
      <c r="CN7" s="286">
        <f t="shared" si="32"/>
        <v>4</v>
      </c>
      <c r="CO7" s="67">
        <f t="shared" si="33"/>
        <v>1</v>
      </c>
      <c r="CP7" s="132">
        <f t="shared" si="34"/>
        <v>0</v>
      </c>
      <c r="CQ7" s="311">
        <v>13</v>
      </c>
      <c r="CR7" s="312">
        <v>2</v>
      </c>
      <c r="CS7" s="311">
        <v>13</v>
      </c>
      <c r="CT7" s="312">
        <v>7</v>
      </c>
      <c r="CU7" s="311">
        <v>0</v>
      </c>
      <c r="CV7" s="312">
        <v>13</v>
      </c>
      <c r="CW7" s="288">
        <f t="shared" si="35"/>
        <v>-4</v>
      </c>
      <c r="CX7" s="287">
        <f t="shared" si="30"/>
        <v>22</v>
      </c>
      <c r="CY7" s="141">
        <v>1</v>
      </c>
      <c r="CZ7" s="22" t="str">
        <f>BT24</f>
        <v>KOCAELİ ÜNİVERSİTESİ</v>
      </c>
      <c r="DA7" s="2"/>
    </row>
    <row r="8" spans="1:105" ht="24.75" customHeight="1" thickBot="1">
      <c r="A8" s="9">
        <v>6</v>
      </c>
      <c r="B8" s="16" t="s">
        <v>24</v>
      </c>
      <c r="C8" s="2"/>
      <c r="D8" s="19" t="str">
        <f>B13</f>
        <v>ANKARA KAZAN</v>
      </c>
      <c r="E8" s="32">
        <v>3</v>
      </c>
      <c r="F8" s="31">
        <f t="shared" si="0"/>
        <v>39</v>
      </c>
      <c r="G8" s="84">
        <f t="shared" si="6"/>
        <v>23</v>
      </c>
      <c r="H8" s="39">
        <f t="shared" si="1"/>
        <v>1</v>
      </c>
      <c r="I8" s="50">
        <f t="shared" si="2"/>
        <v>0</v>
      </c>
      <c r="J8" s="45">
        <v>13</v>
      </c>
      <c r="K8" s="46">
        <v>7</v>
      </c>
      <c r="L8" s="41">
        <v>13</v>
      </c>
      <c r="M8" s="56">
        <v>6</v>
      </c>
      <c r="N8" s="57">
        <v>13</v>
      </c>
      <c r="O8" s="56">
        <v>3</v>
      </c>
      <c r="P8" s="85">
        <f t="shared" si="7"/>
        <v>-23</v>
      </c>
      <c r="Q8" s="54">
        <f t="shared" si="3"/>
        <v>16</v>
      </c>
      <c r="R8" s="58">
        <v>0</v>
      </c>
      <c r="S8" s="22" t="str">
        <f>B14</f>
        <v>İSTANBUL ELİT</v>
      </c>
      <c r="T8" s="10"/>
      <c r="U8" s="19" t="str">
        <f>D25</f>
        <v>ANTALYA YAT YELKEN</v>
      </c>
      <c r="V8" s="32">
        <v>1</v>
      </c>
      <c r="W8" s="31">
        <f t="shared" si="8"/>
        <v>29</v>
      </c>
      <c r="X8" s="91">
        <f t="shared" si="9"/>
        <v>-7</v>
      </c>
      <c r="Y8" s="90">
        <f t="shared" si="4"/>
        <v>0</v>
      </c>
      <c r="Z8" s="50">
        <f t="shared" si="5"/>
        <v>1</v>
      </c>
      <c r="AA8" s="117">
        <v>10</v>
      </c>
      <c r="AB8" s="92">
        <v>13</v>
      </c>
      <c r="AC8" s="93">
        <v>13</v>
      </c>
      <c r="AD8" s="92">
        <v>10</v>
      </c>
      <c r="AE8" s="93">
        <v>6</v>
      </c>
      <c r="AF8" s="118">
        <v>13</v>
      </c>
      <c r="AG8" s="115">
        <f t="shared" si="10"/>
        <v>7</v>
      </c>
      <c r="AH8" s="116">
        <f t="shared" si="11"/>
        <v>36</v>
      </c>
      <c r="AI8" s="58">
        <v>2</v>
      </c>
      <c r="AJ8" s="22" t="str">
        <f>D26</f>
        <v>ESKİŞEHİR ESJİM</v>
      </c>
      <c r="AK8" s="10"/>
      <c r="AL8" s="19" t="str">
        <f>U25</f>
        <v>BOLU GENÇLİK</v>
      </c>
      <c r="AM8" s="128">
        <v>1</v>
      </c>
      <c r="AN8" s="136">
        <f t="shared" si="12"/>
        <v>25</v>
      </c>
      <c r="AO8" s="130">
        <f t="shared" si="13"/>
        <v>0</v>
      </c>
      <c r="AP8" s="131">
        <f t="shared" si="14"/>
        <v>1</v>
      </c>
      <c r="AQ8" s="137">
        <f t="shared" si="15"/>
        <v>-7</v>
      </c>
      <c r="AR8" s="203">
        <v>7</v>
      </c>
      <c r="AS8" s="204">
        <v>13</v>
      </c>
      <c r="AT8" s="205">
        <v>5</v>
      </c>
      <c r="AU8" s="204">
        <v>13</v>
      </c>
      <c r="AV8" s="205">
        <v>13</v>
      </c>
      <c r="AW8" s="206">
        <v>6</v>
      </c>
      <c r="AX8" s="115">
        <f t="shared" si="16"/>
        <v>7</v>
      </c>
      <c r="AY8" s="140">
        <f t="shared" si="17"/>
        <v>32</v>
      </c>
      <c r="AZ8" s="141">
        <v>2</v>
      </c>
      <c r="BA8" s="22" t="str">
        <f>U26</f>
        <v>ESKİŞEHİR ESJİM</v>
      </c>
      <c r="BB8" s="10"/>
      <c r="BC8" s="19" t="str">
        <f>AL25</f>
        <v>BARTIN KTL</v>
      </c>
      <c r="BD8" s="128">
        <v>3</v>
      </c>
      <c r="BE8" s="136">
        <f t="shared" si="18"/>
        <v>39</v>
      </c>
      <c r="BF8" s="67">
        <f t="shared" si="19"/>
        <v>1</v>
      </c>
      <c r="BG8" s="132">
        <f t="shared" si="20"/>
        <v>0</v>
      </c>
      <c r="BH8" s="137">
        <f t="shared" si="21"/>
        <v>13</v>
      </c>
      <c r="BI8" s="203">
        <v>13</v>
      </c>
      <c r="BJ8" s="204">
        <v>4</v>
      </c>
      <c r="BK8" s="205">
        <v>13</v>
      </c>
      <c r="BL8" s="204">
        <v>11</v>
      </c>
      <c r="BM8" s="205">
        <v>13</v>
      </c>
      <c r="BN8" s="206">
        <v>11</v>
      </c>
      <c r="BO8" s="115">
        <f t="shared" si="22"/>
        <v>-13</v>
      </c>
      <c r="BP8" s="116">
        <f t="shared" si="23"/>
        <v>26</v>
      </c>
      <c r="BQ8" s="141">
        <v>0</v>
      </c>
      <c r="BR8" s="22" t="str">
        <f>AL26</f>
        <v>BOLU GENÇLİK</v>
      </c>
      <c r="BS8" s="10"/>
      <c r="BT8" s="19" t="str">
        <f>BC25</f>
        <v>BOLU BELEDİYE</v>
      </c>
      <c r="BU8" s="32">
        <v>1</v>
      </c>
      <c r="BV8" s="265">
        <f t="shared" si="24"/>
        <v>30</v>
      </c>
      <c r="BW8" s="67">
        <f t="shared" si="25"/>
        <v>0</v>
      </c>
      <c r="BX8" s="132">
        <f t="shared" si="26"/>
        <v>1</v>
      </c>
      <c r="BY8" s="278">
        <f t="shared" si="27"/>
        <v>-4</v>
      </c>
      <c r="BZ8" s="203">
        <v>8</v>
      </c>
      <c r="CA8" s="204">
        <v>13</v>
      </c>
      <c r="CB8" s="205">
        <v>9</v>
      </c>
      <c r="CC8" s="204">
        <v>13</v>
      </c>
      <c r="CD8" s="205">
        <v>13</v>
      </c>
      <c r="CE8" s="206">
        <v>8</v>
      </c>
      <c r="CF8" s="115">
        <f t="shared" si="28"/>
        <v>4</v>
      </c>
      <c r="CG8" s="279">
        <f t="shared" si="29"/>
        <v>34</v>
      </c>
      <c r="CH8" s="252">
        <v>2</v>
      </c>
      <c r="CI8" s="22" t="str">
        <f>BC26</f>
        <v>İSTANBUL BOCCE</v>
      </c>
      <c r="CJ8" s="2"/>
      <c r="CK8" s="19" t="str">
        <f>BT25</f>
        <v>BURSA ÇEKİRGE</v>
      </c>
      <c r="CL8" s="32">
        <v>1</v>
      </c>
      <c r="CM8" s="33">
        <f t="shared" si="31"/>
        <v>25</v>
      </c>
      <c r="CN8" s="286">
        <f t="shared" si="32"/>
        <v>-11</v>
      </c>
      <c r="CO8" s="67">
        <f t="shared" si="33"/>
        <v>0</v>
      </c>
      <c r="CP8" s="132">
        <f t="shared" si="34"/>
        <v>1</v>
      </c>
      <c r="CQ8" s="311">
        <v>13</v>
      </c>
      <c r="CR8" s="312">
        <v>10</v>
      </c>
      <c r="CS8" s="311">
        <v>10</v>
      </c>
      <c r="CT8" s="312">
        <v>13</v>
      </c>
      <c r="CU8" s="311">
        <v>2</v>
      </c>
      <c r="CV8" s="312">
        <v>13</v>
      </c>
      <c r="CW8" s="288">
        <f t="shared" si="35"/>
        <v>11</v>
      </c>
      <c r="CX8" s="287">
        <f t="shared" si="30"/>
        <v>36</v>
      </c>
      <c r="CY8" s="141">
        <v>2</v>
      </c>
      <c r="CZ8" s="22" t="str">
        <f>BT26</f>
        <v>ANTALYA YAT YELKEN</v>
      </c>
      <c r="DA8" s="2"/>
    </row>
    <row r="9" spans="1:105" ht="24.75" customHeight="1" thickBot="1">
      <c r="A9" s="9">
        <v>7</v>
      </c>
      <c r="B9" s="16" t="s">
        <v>27</v>
      </c>
      <c r="C9" s="2"/>
      <c r="D9" s="19" t="str">
        <f>B15</f>
        <v>BOLU BELEDİYE</v>
      </c>
      <c r="E9" s="32">
        <v>0</v>
      </c>
      <c r="F9" s="31">
        <f t="shared" si="0"/>
        <v>18</v>
      </c>
      <c r="G9" s="84">
        <f t="shared" si="6"/>
        <v>-21</v>
      </c>
      <c r="H9" s="39">
        <f t="shared" si="1"/>
        <v>0</v>
      </c>
      <c r="I9" s="50">
        <f t="shared" si="2"/>
        <v>1</v>
      </c>
      <c r="J9" s="45">
        <v>6</v>
      </c>
      <c r="K9" s="46">
        <v>13</v>
      </c>
      <c r="L9" s="41">
        <v>8</v>
      </c>
      <c r="M9" s="56">
        <v>13</v>
      </c>
      <c r="N9" s="57">
        <v>4</v>
      </c>
      <c r="O9" s="56">
        <v>13</v>
      </c>
      <c r="P9" s="85">
        <f t="shared" si="7"/>
        <v>21</v>
      </c>
      <c r="Q9" s="54">
        <f t="shared" si="3"/>
        <v>39</v>
      </c>
      <c r="R9" s="58">
        <v>3</v>
      </c>
      <c r="S9" s="22" t="str">
        <f>B16</f>
        <v>KOCAELİ ÜNİVERSİTESİ</v>
      </c>
      <c r="T9" s="10"/>
      <c r="U9" s="19" t="str">
        <f>D27</f>
        <v>GÜMÜŞHANE GSİM</v>
      </c>
      <c r="V9" s="32">
        <v>3</v>
      </c>
      <c r="W9" s="31">
        <f t="shared" si="8"/>
        <v>39</v>
      </c>
      <c r="X9" s="91">
        <f t="shared" si="9"/>
        <v>28</v>
      </c>
      <c r="Y9" s="90">
        <f t="shared" si="4"/>
        <v>1</v>
      </c>
      <c r="Z9" s="50">
        <f t="shared" si="5"/>
        <v>0</v>
      </c>
      <c r="AA9" s="117">
        <v>13</v>
      </c>
      <c r="AB9" s="92">
        <v>6</v>
      </c>
      <c r="AC9" s="93">
        <v>13</v>
      </c>
      <c r="AD9" s="92">
        <v>2</v>
      </c>
      <c r="AE9" s="93">
        <v>13</v>
      </c>
      <c r="AF9" s="118">
        <v>3</v>
      </c>
      <c r="AG9" s="115">
        <f t="shared" si="10"/>
        <v>-28</v>
      </c>
      <c r="AH9" s="116">
        <f t="shared" si="11"/>
        <v>11</v>
      </c>
      <c r="AI9" s="58">
        <v>0</v>
      </c>
      <c r="AJ9" s="22" t="str">
        <f>D28</f>
        <v>ESKİŞEHİR GSİM</v>
      </c>
      <c r="AK9" s="10"/>
      <c r="AL9" s="19" t="str">
        <f>U27</f>
        <v>ANKARA SİTAL</v>
      </c>
      <c r="AM9" s="128">
        <v>1</v>
      </c>
      <c r="AN9" s="136">
        <f t="shared" si="12"/>
        <v>18</v>
      </c>
      <c r="AO9" s="130">
        <f t="shared" si="13"/>
        <v>0</v>
      </c>
      <c r="AP9" s="131">
        <f t="shared" si="14"/>
        <v>1</v>
      </c>
      <c r="AQ9" s="137">
        <f t="shared" si="15"/>
        <v>-11</v>
      </c>
      <c r="AR9" s="203">
        <v>13</v>
      </c>
      <c r="AS9" s="204">
        <v>3</v>
      </c>
      <c r="AT9" s="205">
        <v>5</v>
      </c>
      <c r="AU9" s="204">
        <v>13</v>
      </c>
      <c r="AV9" s="205">
        <v>0</v>
      </c>
      <c r="AW9" s="206">
        <v>13</v>
      </c>
      <c r="AX9" s="115">
        <f t="shared" si="16"/>
        <v>11</v>
      </c>
      <c r="AY9" s="140">
        <f t="shared" si="17"/>
        <v>29</v>
      </c>
      <c r="AZ9" s="141">
        <v>2</v>
      </c>
      <c r="BA9" s="22" t="str">
        <f>U28</f>
        <v>BOLU BELEDİYE</v>
      </c>
      <c r="BB9" s="10"/>
      <c r="BC9" s="19" t="str">
        <f>AL27</f>
        <v>MUĞLA GSİM</v>
      </c>
      <c r="BD9" s="128">
        <v>2</v>
      </c>
      <c r="BE9" s="136">
        <f t="shared" si="18"/>
        <v>34</v>
      </c>
      <c r="BF9" s="67">
        <f t="shared" si="19"/>
        <v>1</v>
      </c>
      <c r="BG9" s="132">
        <f t="shared" si="20"/>
        <v>0</v>
      </c>
      <c r="BH9" s="137">
        <f t="shared" si="21"/>
        <v>8</v>
      </c>
      <c r="BI9" s="203">
        <v>13</v>
      </c>
      <c r="BJ9" s="204">
        <v>3</v>
      </c>
      <c r="BK9" s="205">
        <v>8</v>
      </c>
      <c r="BL9" s="204">
        <v>13</v>
      </c>
      <c r="BM9" s="205">
        <v>13</v>
      </c>
      <c r="BN9" s="206">
        <v>10</v>
      </c>
      <c r="BO9" s="115">
        <f t="shared" si="22"/>
        <v>-8</v>
      </c>
      <c r="BP9" s="116">
        <f t="shared" si="23"/>
        <v>26</v>
      </c>
      <c r="BQ9" s="141">
        <v>1</v>
      </c>
      <c r="BR9" s="22" t="str">
        <f>AL28</f>
        <v>ANKARA SİTAL</v>
      </c>
      <c r="BS9" s="10"/>
      <c r="BT9" s="19" t="str">
        <f>BC27</f>
        <v>KOCAELİ ÜNİVERSİTESİ</v>
      </c>
      <c r="BU9" s="32">
        <v>3</v>
      </c>
      <c r="BV9" s="265">
        <f t="shared" si="24"/>
        <v>39</v>
      </c>
      <c r="BW9" s="67">
        <f t="shared" si="25"/>
        <v>1</v>
      </c>
      <c r="BX9" s="132">
        <f t="shared" si="26"/>
        <v>0</v>
      </c>
      <c r="BY9" s="278">
        <f t="shared" si="27"/>
        <v>28</v>
      </c>
      <c r="BZ9" s="203">
        <v>13</v>
      </c>
      <c r="CA9" s="204">
        <v>1</v>
      </c>
      <c r="CB9" s="205">
        <v>13</v>
      </c>
      <c r="CC9" s="204">
        <v>7</v>
      </c>
      <c r="CD9" s="205">
        <v>13</v>
      </c>
      <c r="CE9" s="206">
        <v>3</v>
      </c>
      <c r="CF9" s="115">
        <f t="shared" si="28"/>
        <v>-28</v>
      </c>
      <c r="CG9" s="279">
        <f t="shared" si="29"/>
        <v>11</v>
      </c>
      <c r="CH9" s="252">
        <v>0</v>
      </c>
      <c r="CI9" s="22" t="str">
        <f>BC28</f>
        <v>ANKARA SİTAL</v>
      </c>
      <c r="CJ9" s="2"/>
      <c r="CK9" s="19" t="str">
        <f>BT27</f>
        <v>BOLU BELEDİYE</v>
      </c>
      <c r="CL9" s="32">
        <v>0</v>
      </c>
      <c r="CM9" s="33">
        <f t="shared" si="31"/>
        <v>18</v>
      </c>
      <c r="CN9" s="286">
        <f t="shared" si="32"/>
        <v>-21</v>
      </c>
      <c r="CO9" s="67">
        <f t="shared" si="33"/>
        <v>0</v>
      </c>
      <c r="CP9" s="132">
        <f t="shared" si="34"/>
        <v>1</v>
      </c>
      <c r="CQ9" s="311">
        <v>2</v>
      </c>
      <c r="CR9" s="312">
        <v>13</v>
      </c>
      <c r="CS9" s="311">
        <v>7</v>
      </c>
      <c r="CT9" s="312">
        <v>13</v>
      </c>
      <c r="CU9" s="311">
        <v>9</v>
      </c>
      <c r="CV9" s="312">
        <v>13</v>
      </c>
      <c r="CW9" s="288">
        <f t="shared" si="35"/>
        <v>21</v>
      </c>
      <c r="CX9" s="287">
        <f t="shared" si="30"/>
        <v>39</v>
      </c>
      <c r="CY9" s="141">
        <v>3</v>
      </c>
      <c r="CZ9" s="22" t="str">
        <f>BT28</f>
        <v>ESKİŞEHİR GSİM</v>
      </c>
      <c r="DA9" s="2"/>
    </row>
    <row r="10" spans="1:105" ht="24.75" customHeight="1" thickBot="1">
      <c r="A10" s="9">
        <v>8</v>
      </c>
      <c r="B10" s="16" t="s">
        <v>13</v>
      </c>
      <c r="C10" s="2"/>
      <c r="D10" s="19" t="str">
        <f>B17</f>
        <v>ANKARA SİTAL</v>
      </c>
      <c r="E10" s="32">
        <v>0</v>
      </c>
      <c r="F10" s="31">
        <f t="shared" si="0"/>
        <v>29</v>
      </c>
      <c r="G10" s="84">
        <f t="shared" si="6"/>
        <v>-10</v>
      </c>
      <c r="H10" s="39">
        <f t="shared" si="1"/>
        <v>0</v>
      </c>
      <c r="I10" s="50">
        <f t="shared" si="2"/>
        <v>1</v>
      </c>
      <c r="J10" s="45">
        <v>12</v>
      </c>
      <c r="K10" s="46">
        <v>13</v>
      </c>
      <c r="L10" s="41">
        <v>11</v>
      </c>
      <c r="M10" s="56">
        <v>13</v>
      </c>
      <c r="N10" s="57">
        <v>6</v>
      </c>
      <c r="O10" s="56">
        <v>13</v>
      </c>
      <c r="P10" s="85">
        <f t="shared" si="7"/>
        <v>10</v>
      </c>
      <c r="Q10" s="54">
        <f t="shared" si="3"/>
        <v>39</v>
      </c>
      <c r="R10" s="58">
        <v>3</v>
      </c>
      <c r="S10" s="22" t="str">
        <f>B18</f>
        <v>İZMİR KONAK</v>
      </c>
      <c r="T10" s="10"/>
      <c r="U10" s="19" t="str">
        <f>D29</f>
        <v>ANKARA SİTAL</v>
      </c>
      <c r="V10" s="32">
        <v>2</v>
      </c>
      <c r="W10" s="31">
        <f t="shared" si="8"/>
        <v>35</v>
      </c>
      <c r="X10" s="91">
        <f t="shared" si="9"/>
        <v>9</v>
      </c>
      <c r="Y10" s="90">
        <f t="shared" si="4"/>
        <v>1</v>
      </c>
      <c r="Z10" s="50">
        <f t="shared" si="5"/>
        <v>0</v>
      </c>
      <c r="AA10" s="117">
        <v>13</v>
      </c>
      <c r="AB10" s="92">
        <v>8</v>
      </c>
      <c r="AC10" s="93">
        <v>13</v>
      </c>
      <c r="AD10" s="92">
        <v>5</v>
      </c>
      <c r="AE10" s="93">
        <v>9</v>
      </c>
      <c r="AF10" s="118">
        <v>13</v>
      </c>
      <c r="AG10" s="115">
        <f t="shared" si="10"/>
        <v>-9</v>
      </c>
      <c r="AH10" s="116">
        <f t="shared" si="11"/>
        <v>26</v>
      </c>
      <c r="AI10" s="58">
        <v>1</v>
      </c>
      <c r="AJ10" s="22" t="str">
        <f>D30</f>
        <v>İZMİR BOCCE</v>
      </c>
      <c r="AK10" s="10"/>
      <c r="AL10" s="19" t="str">
        <f>U29</f>
        <v>ANTALYA YAT YELKEN</v>
      </c>
      <c r="AM10" s="128">
        <v>3</v>
      </c>
      <c r="AN10" s="136">
        <f t="shared" si="12"/>
        <v>39</v>
      </c>
      <c r="AO10" s="130">
        <f t="shared" si="13"/>
        <v>1</v>
      </c>
      <c r="AP10" s="131">
        <f t="shared" si="14"/>
        <v>0</v>
      </c>
      <c r="AQ10" s="137">
        <f t="shared" si="15"/>
        <v>21</v>
      </c>
      <c r="AR10" s="203">
        <v>13</v>
      </c>
      <c r="AS10" s="204">
        <v>4</v>
      </c>
      <c r="AT10" s="205">
        <v>13</v>
      </c>
      <c r="AU10" s="204">
        <v>7</v>
      </c>
      <c r="AV10" s="205">
        <v>13</v>
      </c>
      <c r="AW10" s="206">
        <v>7</v>
      </c>
      <c r="AX10" s="115">
        <f t="shared" si="16"/>
        <v>-21</v>
      </c>
      <c r="AY10" s="140">
        <f t="shared" si="17"/>
        <v>18</v>
      </c>
      <c r="AZ10" s="141">
        <v>0</v>
      </c>
      <c r="BA10" s="22" t="str">
        <f>U30</f>
        <v>İZMİR BOCCE</v>
      </c>
      <c r="BB10" s="10"/>
      <c r="BC10" s="19" t="str">
        <f>AL29</f>
        <v>ESKİŞEHİR GSİM</v>
      </c>
      <c r="BD10" s="128">
        <v>1</v>
      </c>
      <c r="BE10" s="136">
        <f t="shared" si="18"/>
        <v>28</v>
      </c>
      <c r="BF10" s="67">
        <f t="shared" si="19"/>
        <v>0</v>
      </c>
      <c r="BG10" s="132">
        <f t="shared" si="20"/>
        <v>1</v>
      </c>
      <c r="BH10" s="137">
        <f t="shared" si="21"/>
        <v>-6</v>
      </c>
      <c r="BI10" s="203">
        <v>9</v>
      </c>
      <c r="BJ10" s="204">
        <v>13</v>
      </c>
      <c r="BK10" s="205">
        <v>6</v>
      </c>
      <c r="BL10" s="204">
        <v>13</v>
      </c>
      <c r="BM10" s="205">
        <v>13</v>
      </c>
      <c r="BN10" s="206">
        <v>8</v>
      </c>
      <c r="BO10" s="115">
        <f t="shared" si="22"/>
        <v>6</v>
      </c>
      <c r="BP10" s="116">
        <f t="shared" si="23"/>
        <v>34</v>
      </c>
      <c r="BQ10" s="141">
        <v>2</v>
      </c>
      <c r="BR10" s="22" t="str">
        <f>AL30</f>
        <v>İSTANBUL BOCCE</v>
      </c>
      <c r="BS10" s="10"/>
      <c r="BT10" s="19" t="str">
        <f>BC29</f>
        <v>BOLU GENÇLİK</v>
      </c>
      <c r="BU10" s="32">
        <v>1</v>
      </c>
      <c r="BV10" s="265">
        <f t="shared" si="24"/>
        <v>26</v>
      </c>
      <c r="BW10" s="67">
        <f t="shared" si="25"/>
        <v>0</v>
      </c>
      <c r="BX10" s="132">
        <f t="shared" si="26"/>
        <v>1</v>
      </c>
      <c r="BY10" s="278">
        <f t="shared" si="27"/>
        <v>-8</v>
      </c>
      <c r="BZ10" s="203">
        <v>7</v>
      </c>
      <c r="CA10" s="204">
        <v>13</v>
      </c>
      <c r="CB10" s="205">
        <v>6</v>
      </c>
      <c r="CC10" s="204">
        <v>13</v>
      </c>
      <c r="CD10" s="205">
        <v>13</v>
      </c>
      <c r="CE10" s="206">
        <v>8</v>
      </c>
      <c r="CF10" s="115">
        <f t="shared" si="28"/>
        <v>8</v>
      </c>
      <c r="CG10" s="279">
        <f t="shared" si="29"/>
        <v>34</v>
      </c>
      <c r="CH10" s="252">
        <v>2</v>
      </c>
      <c r="CI10" s="22" t="str">
        <f>BC30</f>
        <v>İSTANBUL ELİT</v>
      </c>
      <c r="CJ10" s="2"/>
      <c r="CK10" s="19" t="str">
        <f>BT29</f>
        <v>İSTANBUL ELİT</v>
      </c>
      <c r="CL10" s="32">
        <v>1</v>
      </c>
      <c r="CM10" s="33">
        <f t="shared" si="31"/>
        <v>33</v>
      </c>
      <c r="CN10" s="286">
        <f t="shared" si="32"/>
        <v>0</v>
      </c>
      <c r="CO10" s="67">
        <f t="shared" si="33"/>
        <v>0</v>
      </c>
      <c r="CP10" s="132">
        <f t="shared" si="34"/>
        <v>1</v>
      </c>
      <c r="CQ10" s="311">
        <v>9</v>
      </c>
      <c r="CR10" s="312">
        <v>13</v>
      </c>
      <c r="CS10" s="311">
        <v>13</v>
      </c>
      <c r="CT10" s="312">
        <v>7</v>
      </c>
      <c r="CU10" s="311">
        <v>11</v>
      </c>
      <c r="CV10" s="312">
        <v>13</v>
      </c>
      <c r="CW10" s="288">
        <f t="shared" si="35"/>
        <v>0</v>
      </c>
      <c r="CX10" s="287">
        <f t="shared" si="30"/>
        <v>33</v>
      </c>
      <c r="CY10" s="141">
        <v>2</v>
      </c>
      <c r="CZ10" s="22" t="str">
        <f>BT30</f>
        <v>ANKARA SİTAL</v>
      </c>
      <c r="DA10" s="2"/>
    </row>
    <row r="11" spans="1:105" ht="24.75" customHeight="1" thickBot="1">
      <c r="A11" s="9">
        <v>9</v>
      </c>
      <c r="B11" s="16" t="s">
        <v>23</v>
      </c>
      <c r="C11" s="2"/>
      <c r="D11" s="20" t="str">
        <f>B19</f>
        <v>BURSA ÇEKİRGE</v>
      </c>
      <c r="E11" s="34">
        <v>2</v>
      </c>
      <c r="F11" s="31">
        <f t="shared" si="0"/>
        <v>37</v>
      </c>
      <c r="G11" s="84">
        <f t="shared" si="6"/>
        <v>4</v>
      </c>
      <c r="H11" s="39">
        <f t="shared" si="1"/>
        <v>1</v>
      </c>
      <c r="I11" s="50">
        <f t="shared" si="2"/>
        <v>0</v>
      </c>
      <c r="J11" s="47">
        <v>13</v>
      </c>
      <c r="K11" s="48">
        <v>10</v>
      </c>
      <c r="L11" s="42">
        <v>13</v>
      </c>
      <c r="M11" s="59">
        <v>10</v>
      </c>
      <c r="N11" s="60">
        <v>11</v>
      </c>
      <c r="O11" s="59">
        <v>13</v>
      </c>
      <c r="P11" s="85">
        <f t="shared" si="7"/>
        <v>-4</v>
      </c>
      <c r="Q11" s="54">
        <f t="shared" si="3"/>
        <v>33</v>
      </c>
      <c r="R11" s="61">
        <v>1</v>
      </c>
      <c r="S11" s="23" t="str">
        <f>B20</f>
        <v>BOLU GENÇLİK</v>
      </c>
      <c r="T11" s="10"/>
      <c r="U11" s="20" t="str">
        <f>D31</f>
        <v>BOLU BELEDİYE</v>
      </c>
      <c r="V11" s="89">
        <v>2</v>
      </c>
      <c r="W11" s="96">
        <f t="shared" si="8"/>
        <v>37</v>
      </c>
      <c r="X11" s="97">
        <f t="shared" si="9"/>
        <v>14</v>
      </c>
      <c r="Y11" s="98">
        <f t="shared" si="4"/>
        <v>1</v>
      </c>
      <c r="Z11" s="99">
        <f t="shared" si="5"/>
        <v>0</v>
      </c>
      <c r="AA11" s="119">
        <v>13</v>
      </c>
      <c r="AB11" s="94">
        <v>3</v>
      </c>
      <c r="AC11" s="95">
        <v>11</v>
      </c>
      <c r="AD11" s="94">
        <v>13</v>
      </c>
      <c r="AE11" s="95">
        <v>13</v>
      </c>
      <c r="AF11" s="120">
        <v>7</v>
      </c>
      <c r="AG11" s="115">
        <f t="shared" si="10"/>
        <v>-14</v>
      </c>
      <c r="AH11" s="121">
        <f t="shared" si="11"/>
        <v>23</v>
      </c>
      <c r="AI11" s="88">
        <v>1</v>
      </c>
      <c r="AJ11" s="23" t="str">
        <f>D32</f>
        <v>İSTANBUL ELİT</v>
      </c>
      <c r="AK11" s="10"/>
      <c r="AL11" s="20" t="str">
        <f>U31</f>
        <v>İSTANBUL ELİT</v>
      </c>
      <c r="AM11" s="34">
        <v>0</v>
      </c>
      <c r="AN11" s="136">
        <f t="shared" si="12"/>
        <v>27</v>
      </c>
      <c r="AO11" s="130">
        <f t="shared" si="13"/>
        <v>0</v>
      </c>
      <c r="AP11" s="131">
        <f t="shared" si="14"/>
        <v>1</v>
      </c>
      <c r="AQ11" s="137">
        <f t="shared" si="15"/>
        <v>-12</v>
      </c>
      <c r="AR11" s="207">
        <v>7</v>
      </c>
      <c r="AS11" s="208">
        <v>13</v>
      </c>
      <c r="AT11" s="209">
        <v>9</v>
      </c>
      <c r="AU11" s="208">
        <v>13</v>
      </c>
      <c r="AV11" s="209">
        <v>11</v>
      </c>
      <c r="AW11" s="210">
        <v>13</v>
      </c>
      <c r="AX11" s="115">
        <f t="shared" si="16"/>
        <v>12</v>
      </c>
      <c r="AY11" s="142">
        <f t="shared" si="17"/>
        <v>39</v>
      </c>
      <c r="AZ11" s="61">
        <v>3</v>
      </c>
      <c r="BA11" s="23" t="str">
        <f>U32</f>
        <v>ESKİŞEHİR GSİM</v>
      </c>
      <c r="BB11" s="10"/>
      <c r="BC11" s="20" t="str">
        <f>AL31</f>
        <v>İSTANBUL ELİT</v>
      </c>
      <c r="BD11" s="34">
        <v>3</v>
      </c>
      <c r="BE11" s="136">
        <f t="shared" si="18"/>
        <v>39</v>
      </c>
      <c r="BF11" s="68">
        <f t="shared" si="19"/>
        <v>1</v>
      </c>
      <c r="BG11" s="133">
        <f t="shared" si="20"/>
        <v>0</v>
      </c>
      <c r="BH11" s="137">
        <f t="shared" si="21"/>
        <v>23</v>
      </c>
      <c r="BI11" s="207">
        <v>13</v>
      </c>
      <c r="BJ11" s="208">
        <v>3</v>
      </c>
      <c r="BK11" s="209">
        <v>13</v>
      </c>
      <c r="BL11" s="208">
        <v>6</v>
      </c>
      <c r="BM11" s="209">
        <v>13</v>
      </c>
      <c r="BN11" s="210">
        <v>7</v>
      </c>
      <c r="BO11" s="115">
        <f t="shared" si="22"/>
        <v>-23</v>
      </c>
      <c r="BP11" s="116">
        <f t="shared" si="23"/>
        <v>16</v>
      </c>
      <c r="BQ11" s="61">
        <v>0</v>
      </c>
      <c r="BR11" s="23" t="str">
        <f>AL32</f>
        <v>İZMİR BOCCE</v>
      </c>
      <c r="BS11" s="10"/>
      <c r="BT11" s="20" t="str">
        <f>BC31</f>
        <v>ESKİŞEHİR GSİM</v>
      </c>
      <c r="BU11" s="89">
        <v>2</v>
      </c>
      <c r="BV11" s="265">
        <f t="shared" si="24"/>
        <v>26</v>
      </c>
      <c r="BW11" s="68">
        <f t="shared" si="25"/>
        <v>1</v>
      </c>
      <c r="BX11" s="133">
        <f t="shared" si="26"/>
        <v>0</v>
      </c>
      <c r="BY11" s="278">
        <f t="shared" si="27"/>
        <v>4</v>
      </c>
      <c r="BZ11" s="207">
        <v>13</v>
      </c>
      <c r="CA11" s="208">
        <v>1</v>
      </c>
      <c r="CB11" s="209">
        <v>0</v>
      </c>
      <c r="CC11" s="208">
        <v>13</v>
      </c>
      <c r="CD11" s="209">
        <v>13</v>
      </c>
      <c r="CE11" s="210">
        <v>8</v>
      </c>
      <c r="CF11" s="115">
        <f t="shared" si="28"/>
        <v>-4</v>
      </c>
      <c r="CG11" s="279">
        <f t="shared" si="29"/>
        <v>22</v>
      </c>
      <c r="CH11" s="253">
        <v>1</v>
      </c>
      <c r="CI11" s="23" t="str">
        <f>BC32</f>
        <v>İZMİR BOCCE</v>
      </c>
      <c r="CJ11" s="2"/>
      <c r="CK11" s="20" t="str">
        <f>BT31</f>
        <v>BOLU GENÇLİK</v>
      </c>
      <c r="CL11" s="89">
        <v>3</v>
      </c>
      <c r="CM11" s="33">
        <f t="shared" si="31"/>
        <v>39</v>
      </c>
      <c r="CN11" s="286">
        <f t="shared" si="32"/>
        <v>12</v>
      </c>
      <c r="CO11" s="67">
        <f t="shared" si="33"/>
        <v>1</v>
      </c>
      <c r="CP11" s="132">
        <f t="shared" si="34"/>
        <v>0</v>
      </c>
      <c r="CQ11" s="313">
        <v>13</v>
      </c>
      <c r="CR11" s="314">
        <v>11</v>
      </c>
      <c r="CS11" s="313">
        <v>13</v>
      </c>
      <c r="CT11" s="314">
        <v>10</v>
      </c>
      <c r="CU11" s="313">
        <v>13</v>
      </c>
      <c r="CV11" s="314">
        <v>6</v>
      </c>
      <c r="CW11" s="288">
        <f t="shared" si="35"/>
        <v>-12</v>
      </c>
      <c r="CX11" s="287">
        <f t="shared" si="30"/>
        <v>27</v>
      </c>
      <c r="CY11" s="61">
        <v>0</v>
      </c>
      <c r="CZ11" s="23" t="str">
        <f>BT32</f>
        <v>İZMİR BOCCE</v>
      </c>
      <c r="DA11" s="2"/>
    </row>
    <row r="12" spans="1:105" ht="24.75" customHeight="1">
      <c r="A12" s="9">
        <v>10</v>
      </c>
      <c r="B12" s="16" t="s">
        <v>15</v>
      </c>
      <c r="C12" s="2"/>
      <c r="D12" s="5"/>
      <c r="E12" s="5"/>
      <c r="F12" s="5"/>
      <c r="G12" s="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24.75" customHeight="1">
      <c r="A13" s="9">
        <v>11</v>
      </c>
      <c r="B13" s="16" t="s">
        <v>10</v>
      </c>
      <c r="C13" s="2"/>
      <c r="D13" s="337" t="s">
        <v>78</v>
      </c>
      <c r="E13" s="337"/>
      <c r="F13" s="337"/>
      <c r="G13" s="337"/>
      <c r="H13" s="337"/>
      <c r="I13" s="337"/>
      <c r="J13" s="353"/>
      <c r="K13" s="353"/>
      <c r="L13" s="353"/>
      <c r="M13" s="353"/>
      <c r="N13" s="353"/>
      <c r="O13" s="353"/>
      <c r="P13" s="353"/>
      <c r="Q13" s="353"/>
      <c r="R13" s="353"/>
      <c r="S13" s="11"/>
      <c r="T13" s="12"/>
      <c r="U13" s="337" t="s">
        <v>5</v>
      </c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13"/>
      <c r="AK13" s="12"/>
      <c r="AL13" s="337" t="s">
        <v>181</v>
      </c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13"/>
      <c r="BB13" s="12"/>
      <c r="BC13" s="337" t="s">
        <v>113</v>
      </c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13"/>
      <c r="BS13" s="12"/>
      <c r="BT13" s="337" t="s">
        <v>115</v>
      </c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13"/>
      <c r="CJ13" s="12"/>
      <c r="CK13" s="337" t="s">
        <v>117</v>
      </c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13"/>
      <c r="DA13" s="12"/>
    </row>
    <row r="14" spans="1:105" ht="24.75" customHeight="1">
      <c r="A14" s="9">
        <v>12</v>
      </c>
      <c r="B14" s="16" t="s">
        <v>9</v>
      </c>
      <c r="C14" s="2"/>
      <c r="D14" s="9" t="s">
        <v>4</v>
      </c>
      <c r="E14" s="36" t="s">
        <v>35</v>
      </c>
      <c r="F14" s="36" t="s">
        <v>30</v>
      </c>
      <c r="G14" s="36"/>
      <c r="H14" s="37" t="s">
        <v>36</v>
      </c>
      <c r="I14" s="63" t="s">
        <v>38</v>
      </c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15"/>
      <c r="U14" s="9" t="s">
        <v>4</v>
      </c>
      <c r="V14" s="36" t="s">
        <v>35</v>
      </c>
      <c r="W14" s="36" t="s">
        <v>30</v>
      </c>
      <c r="X14" s="36"/>
      <c r="Y14" s="37" t="s">
        <v>36</v>
      </c>
      <c r="Z14" s="37"/>
      <c r="AA14" s="345" t="s">
        <v>37</v>
      </c>
      <c r="AB14" s="345"/>
      <c r="AC14" s="345"/>
      <c r="AD14" s="345"/>
      <c r="AE14" s="345"/>
      <c r="AF14" s="345"/>
      <c r="AG14" s="345"/>
      <c r="AH14" s="345"/>
      <c r="AI14" s="345"/>
      <c r="AJ14" s="345"/>
      <c r="AK14" s="15"/>
      <c r="AL14" s="9" t="s">
        <v>4</v>
      </c>
      <c r="AM14" s="36" t="s">
        <v>35</v>
      </c>
      <c r="AN14" s="36" t="s">
        <v>30</v>
      </c>
      <c r="AO14" s="37" t="s">
        <v>36</v>
      </c>
      <c r="AP14" s="221"/>
      <c r="AQ14" s="221"/>
      <c r="AR14" s="212" t="s">
        <v>37</v>
      </c>
      <c r="AS14" s="212"/>
      <c r="AT14" s="212"/>
      <c r="AU14" s="212"/>
      <c r="AV14" s="212"/>
      <c r="AW14" s="212"/>
      <c r="AX14" s="212"/>
      <c r="AY14" s="212"/>
      <c r="AZ14" s="212"/>
      <c r="BA14" s="213"/>
      <c r="BB14" s="15"/>
      <c r="BC14" s="9" t="s">
        <v>4</v>
      </c>
      <c r="BD14" s="36" t="s">
        <v>35</v>
      </c>
      <c r="BE14" s="36" t="s">
        <v>30</v>
      </c>
      <c r="BF14" s="37" t="s">
        <v>36</v>
      </c>
      <c r="BG14" s="37"/>
      <c r="BH14" s="37"/>
      <c r="BI14" s="211" t="s">
        <v>37</v>
      </c>
      <c r="BJ14" s="212"/>
      <c r="BK14" s="212"/>
      <c r="BL14" s="212"/>
      <c r="BM14" s="212"/>
      <c r="BN14" s="212"/>
      <c r="BO14" s="212"/>
      <c r="BP14" s="212"/>
      <c r="BQ14" s="212"/>
      <c r="BR14" s="213"/>
      <c r="BS14" s="15"/>
      <c r="BT14" s="9" t="s">
        <v>4</v>
      </c>
      <c r="BU14" s="36" t="s">
        <v>35</v>
      </c>
      <c r="BV14" s="36" t="s">
        <v>30</v>
      </c>
      <c r="BW14" s="37" t="s">
        <v>36</v>
      </c>
      <c r="BX14" s="37"/>
      <c r="BY14" s="221"/>
      <c r="BZ14" s="211" t="s">
        <v>37</v>
      </c>
      <c r="CA14" s="212"/>
      <c r="CB14" s="212"/>
      <c r="CC14" s="212"/>
      <c r="CD14" s="212"/>
      <c r="CE14" s="212"/>
      <c r="CF14" s="212"/>
      <c r="CG14" s="212"/>
      <c r="CH14" s="212"/>
      <c r="CI14" s="213"/>
      <c r="CJ14" s="15"/>
      <c r="CK14" s="9" t="s">
        <v>4</v>
      </c>
      <c r="CL14" s="36" t="s">
        <v>35</v>
      </c>
      <c r="CM14" s="36" t="s">
        <v>30</v>
      </c>
      <c r="CN14" s="37" t="s">
        <v>194</v>
      </c>
      <c r="CO14" s="37"/>
      <c r="CP14" s="37"/>
      <c r="CQ14" s="211" t="s">
        <v>193</v>
      </c>
      <c r="CR14" s="212"/>
      <c r="CS14" s="212"/>
      <c r="CT14" s="212"/>
      <c r="CU14" s="212"/>
      <c r="CV14" s="212"/>
      <c r="CW14" s="212"/>
      <c r="CX14" s="212"/>
      <c r="CY14" s="212"/>
      <c r="CZ14" s="213"/>
      <c r="DA14" s="15"/>
    </row>
    <row r="15" spans="1:105" ht="24.75" customHeight="1">
      <c r="A15" s="9">
        <v>13</v>
      </c>
      <c r="B15" s="16" t="s">
        <v>20</v>
      </c>
      <c r="C15" s="2"/>
      <c r="D15" s="214" t="s">
        <v>10</v>
      </c>
      <c r="E15" s="215">
        <v>3</v>
      </c>
      <c r="F15" s="323">
        <v>23</v>
      </c>
      <c r="G15" s="324"/>
      <c r="H15" s="325">
        <v>1</v>
      </c>
      <c r="I15" s="62"/>
      <c r="J15" s="222" t="s">
        <v>58</v>
      </c>
      <c r="K15" s="218"/>
      <c r="L15" s="218"/>
      <c r="M15" s="218"/>
      <c r="N15" s="218"/>
      <c r="O15" s="218"/>
      <c r="P15" s="218"/>
      <c r="Q15" s="218"/>
      <c r="R15" s="218"/>
      <c r="S15" s="318"/>
      <c r="T15" s="17"/>
      <c r="U15" s="214" t="s">
        <v>10</v>
      </c>
      <c r="V15" s="215">
        <v>6</v>
      </c>
      <c r="W15" s="323">
        <v>40</v>
      </c>
      <c r="X15" s="324"/>
      <c r="Y15" s="325">
        <v>2</v>
      </c>
      <c r="Z15" s="319"/>
      <c r="AA15" s="222" t="s">
        <v>58</v>
      </c>
      <c r="AB15" s="316"/>
      <c r="AC15" s="316"/>
      <c r="AD15" s="316"/>
      <c r="AE15" s="316"/>
      <c r="AF15" s="316"/>
      <c r="AG15" s="316"/>
      <c r="AH15" s="316"/>
      <c r="AI15" s="316"/>
      <c r="AJ15" s="317"/>
      <c r="AK15" s="17"/>
      <c r="AL15" s="214" t="s">
        <v>10</v>
      </c>
      <c r="AM15" s="215">
        <v>8</v>
      </c>
      <c r="AN15" s="216">
        <v>51</v>
      </c>
      <c r="AO15" s="225">
        <v>3</v>
      </c>
      <c r="AP15" s="217"/>
      <c r="AQ15" s="222" t="s">
        <v>126</v>
      </c>
      <c r="AR15" s="223"/>
      <c r="AS15" s="224"/>
      <c r="AT15" s="224"/>
      <c r="AU15" s="224"/>
      <c r="AV15" s="218"/>
      <c r="AW15" s="218"/>
      <c r="AX15" s="218"/>
      <c r="AY15" s="219"/>
      <c r="AZ15" s="219"/>
      <c r="BA15" s="220"/>
      <c r="BB15" s="17"/>
      <c r="BC15" s="173" t="s">
        <v>27</v>
      </c>
      <c r="BD15" s="215">
        <v>10</v>
      </c>
      <c r="BE15" s="216">
        <v>40</v>
      </c>
      <c r="BF15" s="225">
        <v>4</v>
      </c>
      <c r="BG15" s="217"/>
      <c r="BH15" s="222" t="s">
        <v>47</v>
      </c>
      <c r="BI15" s="223"/>
      <c r="BJ15" s="224"/>
      <c r="BK15" s="224"/>
      <c r="BL15" s="224"/>
      <c r="BM15" s="218"/>
      <c r="BN15" s="218"/>
      <c r="BO15" s="218"/>
      <c r="BP15" s="219"/>
      <c r="BQ15" s="219"/>
      <c r="BR15" s="220"/>
      <c r="BS15" s="17"/>
      <c r="BT15" s="173" t="s">
        <v>27</v>
      </c>
      <c r="BU15" s="215">
        <v>12</v>
      </c>
      <c r="BV15" s="216">
        <v>54</v>
      </c>
      <c r="BW15" s="225">
        <v>5</v>
      </c>
      <c r="BX15" s="217"/>
      <c r="BY15" s="222" t="s">
        <v>199</v>
      </c>
      <c r="BZ15" s="315"/>
      <c r="CA15" s="219"/>
      <c r="CB15" s="219"/>
      <c r="CC15" s="219"/>
      <c r="CD15" s="219"/>
      <c r="CE15" s="219"/>
      <c r="CF15" s="219"/>
      <c r="CG15" s="219"/>
      <c r="CH15" s="219"/>
      <c r="CI15" s="220"/>
      <c r="CJ15" s="17"/>
      <c r="CK15" s="173" t="s">
        <v>27</v>
      </c>
      <c r="CL15" s="215">
        <v>15</v>
      </c>
      <c r="CM15" s="216">
        <v>77</v>
      </c>
      <c r="CN15" s="225">
        <v>6</v>
      </c>
      <c r="CO15" s="217"/>
      <c r="CP15" s="222" t="s">
        <v>62</v>
      </c>
      <c r="CQ15" s="315"/>
      <c r="CR15" s="219"/>
      <c r="CS15" s="219"/>
      <c r="CT15" s="219"/>
      <c r="CU15" s="219"/>
      <c r="CV15" s="219"/>
      <c r="CW15" s="219"/>
      <c r="CX15" s="219"/>
      <c r="CY15" s="219"/>
      <c r="CZ15" s="220"/>
      <c r="DA15" s="17"/>
    </row>
    <row r="16" spans="1:105" ht="24.75" customHeight="1">
      <c r="A16" s="9">
        <v>14</v>
      </c>
      <c r="B16" s="16" t="s">
        <v>21</v>
      </c>
      <c r="C16" s="2"/>
      <c r="D16" s="214" t="s">
        <v>21</v>
      </c>
      <c r="E16" s="215">
        <v>3</v>
      </c>
      <c r="F16" s="323">
        <v>21</v>
      </c>
      <c r="G16" s="324"/>
      <c r="H16" s="325">
        <v>1</v>
      </c>
      <c r="I16" s="62"/>
      <c r="J16" s="222" t="s">
        <v>44</v>
      </c>
      <c r="K16" s="218"/>
      <c r="L16" s="218"/>
      <c r="M16" s="218"/>
      <c r="N16" s="218"/>
      <c r="O16" s="218"/>
      <c r="P16" s="218"/>
      <c r="Q16" s="218"/>
      <c r="R16" s="218"/>
      <c r="S16" s="318"/>
      <c r="T16" s="17"/>
      <c r="U16" s="214" t="s">
        <v>28</v>
      </c>
      <c r="V16" s="215">
        <v>5</v>
      </c>
      <c r="W16" s="323">
        <v>21</v>
      </c>
      <c r="X16" s="324"/>
      <c r="Y16" s="325">
        <v>2</v>
      </c>
      <c r="Z16" s="320"/>
      <c r="AA16" s="222" t="s">
        <v>73</v>
      </c>
      <c r="AB16" s="316"/>
      <c r="AC16" s="316"/>
      <c r="AD16" s="316"/>
      <c r="AE16" s="316"/>
      <c r="AF16" s="316"/>
      <c r="AG16" s="316"/>
      <c r="AH16" s="316"/>
      <c r="AI16" s="316"/>
      <c r="AJ16" s="317"/>
      <c r="AK16" s="17"/>
      <c r="AL16" s="214" t="s">
        <v>27</v>
      </c>
      <c r="AM16" s="215">
        <v>7</v>
      </c>
      <c r="AN16" s="216">
        <v>27</v>
      </c>
      <c r="AO16" s="226">
        <v>3</v>
      </c>
      <c r="AP16" s="217"/>
      <c r="AQ16" s="222" t="s">
        <v>47</v>
      </c>
      <c r="AR16" s="223"/>
      <c r="AS16" s="224"/>
      <c r="AT16" s="224"/>
      <c r="AU16" s="224"/>
      <c r="AV16" s="218"/>
      <c r="AW16" s="218"/>
      <c r="AX16" s="218"/>
      <c r="AY16" s="219"/>
      <c r="AZ16" s="219"/>
      <c r="BA16" s="220"/>
      <c r="BB16" s="17"/>
      <c r="BC16" s="173" t="s">
        <v>23</v>
      </c>
      <c r="BD16" s="215">
        <v>9</v>
      </c>
      <c r="BE16" s="216">
        <v>36</v>
      </c>
      <c r="BF16" s="226">
        <v>3</v>
      </c>
      <c r="BG16" s="217"/>
      <c r="BH16" s="222" t="s">
        <v>55</v>
      </c>
      <c r="BI16" s="223"/>
      <c r="BJ16" s="224"/>
      <c r="BK16" s="224"/>
      <c r="BL16" s="224"/>
      <c r="BM16" s="218"/>
      <c r="BN16" s="218"/>
      <c r="BO16" s="218"/>
      <c r="BP16" s="219"/>
      <c r="BQ16" s="219"/>
      <c r="BR16" s="220"/>
      <c r="BS16" s="17"/>
      <c r="BT16" s="173" t="s">
        <v>28</v>
      </c>
      <c r="BU16" s="215">
        <v>11</v>
      </c>
      <c r="BV16" s="216">
        <v>44</v>
      </c>
      <c r="BW16" s="226">
        <v>4</v>
      </c>
      <c r="BX16" s="217"/>
      <c r="BY16" s="222" t="s">
        <v>205</v>
      </c>
      <c r="BZ16" s="315"/>
      <c r="CA16" s="219"/>
      <c r="CB16" s="219"/>
      <c r="CC16" s="219"/>
      <c r="CD16" s="219"/>
      <c r="CE16" s="219"/>
      <c r="CF16" s="219"/>
      <c r="CG16" s="219"/>
      <c r="CH16" s="219"/>
      <c r="CI16" s="220"/>
      <c r="CJ16" s="17"/>
      <c r="CK16" s="173" t="s">
        <v>10</v>
      </c>
      <c r="CL16" s="215">
        <v>14</v>
      </c>
      <c r="CM16" s="216">
        <v>91</v>
      </c>
      <c r="CN16" s="226">
        <v>5</v>
      </c>
      <c r="CO16" s="217"/>
      <c r="CP16" s="222" t="s">
        <v>216</v>
      </c>
      <c r="CQ16" s="315"/>
      <c r="CR16" s="219"/>
      <c r="CS16" s="219"/>
      <c r="CT16" s="219"/>
      <c r="CU16" s="219"/>
      <c r="CV16" s="219"/>
      <c r="CW16" s="219"/>
      <c r="CX16" s="219"/>
      <c r="CY16" s="219"/>
      <c r="CZ16" s="220"/>
      <c r="DA16" s="17"/>
    </row>
    <row r="17" spans="1:105" ht="24.75" customHeight="1">
      <c r="A17" s="9">
        <v>15</v>
      </c>
      <c r="B17" s="16" t="s">
        <v>14</v>
      </c>
      <c r="C17" s="2"/>
      <c r="D17" s="214" t="s">
        <v>23</v>
      </c>
      <c r="E17" s="215">
        <v>3</v>
      </c>
      <c r="F17" s="323">
        <v>20</v>
      </c>
      <c r="G17" s="324"/>
      <c r="H17" s="325">
        <v>1</v>
      </c>
      <c r="I17" s="62"/>
      <c r="J17" s="222" t="s">
        <v>55</v>
      </c>
      <c r="K17" s="218"/>
      <c r="L17" s="218"/>
      <c r="M17" s="218"/>
      <c r="N17" s="218"/>
      <c r="O17" s="218"/>
      <c r="P17" s="218"/>
      <c r="Q17" s="218"/>
      <c r="R17" s="218"/>
      <c r="S17" s="318"/>
      <c r="T17" s="17"/>
      <c r="U17" s="214" t="s">
        <v>26</v>
      </c>
      <c r="V17" s="215">
        <v>4</v>
      </c>
      <c r="W17" s="323">
        <v>24</v>
      </c>
      <c r="X17" s="324"/>
      <c r="Y17" s="325">
        <v>2</v>
      </c>
      <c r="Z17" s="320"/>
      <c r="AA17" s="222" t="s">
        <v>53</v>
      </c>
      <c r="AB17" s="316"/>
      <c r="AC17" s="316"/>
      <c r="AD17" s="316"/>
      <c r="AE17" s="316"/>
      <c r="AF17" s="316"/>
      <c r="AG17" s="316"/>
      <c r="AH17" s="316"/>
      <c r="AI17" s="316"/>
      <c r="AJ17" s="317"/>
      <c r="AK17" s="17"/>
      <c r="AL17" s="214" t="s">
        <v>23</v>
      </c>
      <c r="AM17" s="215">
        <v>7</v>
      </c>
      <c r="AN17" s="216">
        <v>27</v>
      </c>
      <c r="AO17" s="226">
        <v>2</v>
      </c>
      <c r="AP17" s="217"/>
      <c r="AQ17" s="222" t="s">
        <v>55</v>
      </c>
      <c r="AR17" s="223"/>
      <c r="AS17" s="224"/>
      <c r="AT17" s="224"/>
      <c r="AU17" s="224"/>
      <c r="AV17" s="218"/>
      <c r="AW17" s="218"/>
      <c r="AX17" s="218"/>
      <c r="AY17" s="219"/>
      <c r="AZ17" s="219"/>
      <c r="BA17" s="220"/>
      <c r="BB17" s="17"/>
      <c r="BC17" s="173" t="s">
        <v>10</v>
      </c>
      <c r="BD17" s="215">
        <v>8</v>
      </c>
      <c r="BE17" s="216">
        <v>38</v>
      </c>
      <c r="BF17" s="226">
        <v>3</v>
      </c>
      <c r="BG17" s="217"/>
      <c r="BH17" s="222" t="s">
        <v>178</v>
      </c>
      <c r="BI17" s="223"/>
      <c r="BJ17" s="224"/>
      <c r="BK17" s="224"/>
      <c r="BL17" s="224"/>
      <c r="BM17" s="218"/>
      <c r="BN17" s="218"/>
      <c r="BO17" s="218"/>
      <c r="BP17" s="219"/>
      <c r="BQ17" s="219"/>
      <c r="BR17" s="220"/>
      <c r="BS17" s="17"/>
      <c r="BT17" s="173" t="s">
        <v>10</v>
      </c>
      <c r="BU17" s="215">
        <v>11</v>
      </c>
      <c r="BV17" s="216">
        <v>69</v>
      </c>
      <c r="BW17" s="226">
        <v>4</v>
      </c>
      <c r="BX17" s="217"/>
      <c r="BY17" s="222" t="s">
        <v>197</v>
      </c>
      <c r="BZ17" s="315"/>
      <c r="CA17" s="219"/>
      <c r="CB17" s="219"/>
      <c r="CC17" s="219"/>
      <c r="CD17" s="219"/>
      <c r="CE17" s="219"/>
      <c r="CF17" s="219"/>
      <c r="CG17" s="219"/>
      <c r="CH17" s="219"/>
      <c r="CI17" s="220"/>
      <c r="CJ17" s="17"/>
      <c r="CK17" s="173" t="s">
        <v>28</v>
      </c>
      <c r="CL17" s="215">
        <v>11</v>
      </c>
      <c r="CM17" s="216">
        <v>21</v>
      </c>
      <c r="CN17" s="226">
        <v>4</v>
      </c>
      <c r="CO17" s="217"/>
      <c r="CP17" s="222" t="s">
        <v>205</v>
      </c>
      <c r="CQ17" s="315"/>
      <c r="CR17" s="219"/>
      <c r="CS17" s="219"/>
      <c r="CT17" s="219"/>
      <c r="CU17" s="219"/>
      <c r="CV17" s="219"/>
      <c r="CW17" s="219"/>
      <c r="CX17" s="219"/>
      <c r="CY17" s="219"/>
      <c r="CZ17" s="220"/>
      <c r="DA17" s="17"/>
    </row>
    <row r="18" spans="1:105" ht="24.75" customHeight="1">
      <c r="A18" s="9">
        <v>16</v>
      </c>
      <c r="B18" s="16" t="s">
        <v>28</v>
      </c>
      <c r="C18" s="2"/>
      <c r="D18" s="214" t="s">
        <v>28</v>
      </c>
      <c r="E18" s="215">
        <v>3</v>
      </c>
      <c r="F18" s="323">
        <v>10</v>
      </c>
      <c r="G18" s="324"/>
      <c r="H18" s="325">
        <v>1</v>
      </c>
      <c r="I18" s="62"/>
      <c r="J18" s="222" t="s">
        <v>73</v>
      </c>
      <c r="K18" s="218"/>
      <c r="L18" s="218"/>
      <c r="M18" s="218"/>
      <c r="N18" s="218"/>
      <c r="O18" s="218"/>
      <c r="P18" s="218"/>
      <c r="Q18" s="218"/>
      <c r="R18" s="218"/>
      <c r="S18" s="318"/>
      <c r="T18" s="17"/>
      <c r="U18" s="214" t="s">
        <v>27</v>
      </c>
      <c r="V18" s="215">
        <v>4</v>
      </c>
      <c r="W18" s="323">
        <v>4</v>
      </c>
      <c r="X18" s="324"/>
      <c r="Y18" s="325">
        <v>2</v>
      </c>
      <c r="Z18" s="320"/>
      <c r="AA18" s="222" t="s">
        <v>47</v>
      </c>
      <c r="AB18" s="316"/>
      <c r="AC18" s="316"/>
      <c r="AD18" s="316"/>
      <c r="AE18" s="316"/>
      <c r="AF18" s="316"/>
      <c r="AG18" s="316"/>
      <c r="AH18" s="316"/>
      <c r="AI18" s="316"/>
      <c r="AJ18" s="317"/>
      <c r="AK18" s="17"/>
      <c r="AL18" s="214" t="s">
        <v>17</v>
      </c>
      <c r="AM18" s="215">
        <v>6</v>
      </c>
      <c r="AN18" s="216">
        <v>22</v>
      </c>
      <c r="AO18" s="226">
        <v>2</v>
      </c>
      <c r="AP18" s="217"/>
      <c r="AQ18" s="222" t="s">
        <v>124</v>
      </c>
      <c r="AR18" s="223"/>
      <c r="AS18" s="224"/>
      <c r="AT18" s="224"/>
      <c r="AU18" s="224"/>
      <c r="AV18" s="218"/>
      <c r="AW18" s="218"/>
      <c r="AX18" s="218"/>
      <c r="AY18" s="219"/>
      <c r="AZ18" s="219"/>
      <c r="BA18" s="220"/>
      <c r="BB18" s="17"/>
      <c r="BC18" s="173" t="s">
        <v>26</v>
      </c>
      <c r="BD18" s="215">
        <v>7</v>
      </c>
      <c r="BE18" s="216">
        <v>14</v>
      </c>
      <c r="BF18" s="226">
        <v>3</v>
      </c>
      <c r="BG18" s="217"/>
      <c r="BH18" s="222" t="s">
        <v>53</v>
      </c>
      <c r="BI18" s="223"/>
      <c r="BJ18" s="224"/>
      <c r="BK18" s="224"/>
      <c r="BL18" s="224"/>
      <c r="BM18" s="218"/>
      <c r="BN18" s="218"/>
      <c r="BO18" s="218"/>
      <c r="BP18" s="219"/>
      <c r="BQ18" s="219"/>
      <c r="BR18" s="220"/>
      <c r="BS18" s="17"/>
      <c r="BT18" s="173" t="s">
        <v>13</v>
      </c>
      <c r="BU18" s="215">
        <v>10</v>
      </c>
      <c r="BV18" s="216">
        <v>67</v>
      </c>
      <c r="BW18" s="226">
        <v>3</v>
      </c>
      <c r="BX18" s="217"/>
      <c r="BY18" s="222" t="s">
        <v>201</v>
      </c>
      <c r="BZ18" s="315"/>
      <c r="CA18" s="219"/>
      <c r="CB18" s="219"/>
      <c r="CC18" s="219"/>
      <c r="CD18" s="219"/>
      <c r="CE18" s="219"/>
      <c r="CF18" s="219"/>
      <c r="CG18" s="219"/>
      <c r="CH18" s="219"/>
      <c r="CI18" s="220"/>
      <c r="CJ18" s="17"/>
      <c r="CK18" s="173" t="s">
        <v>16</v>
      </c>
      <c r="CL18" s="215">
        <v>10</v>
      </c>
      <c r="CM18" s="216">
        <v>2</v>
      </c>
      <c r="CN18" s="226">
        <v>4</v>
      </c>
      <c r="CO18" s="217"/>
      <c r="CP18" s="222" t="s">
        <v>54</v>
      </c>
      <c r="CQ18" s="222"/>
      <c r="CR18" s="219"/>
      <c r="CS18" s="219"/>
      <c r="CT18" s="219"/>
      <c r="CU18" s="219"/>
      <c r="CV18" s="219"/>
      <c r="CW18" s="219"/>
      <c r="CX18" s="219"/>
      <c r="CY18" s="219"/>
      <c r="CZ18" s="220"/>
      <c r="DA18" s="17"/>
    </row>
    <row r="19" spans="1:105" ht="24.75" customHeight="1">
      <c r="A19" s="9">
        <v>17</v>
      </c>
      <c r="B19" s="16" t="s">
        <v>17</v>
      </c>
      <c r="C19" s="2"/>
      <c r="D19" s="214" t="s">
        <v>11</v>
      </c>
      <c r="E19" s="215">
        <v>3</v>
      </c>
      <c r="F19" s="323">
        <v>8</v>
      </c>
      <c r="G19" s="324"/>
      <c r="H19" s="325">
        <v>1</v>
      </c>
      <c r="I19" s="62"/>
      <c r="J19" s="222" t="s">
        <v>59</v>
      </c>
      <c r="K19" s="218"/>
      <c r="L19" s="218"/>
      <c r="M19" s="218"/>
      <c r="N19" s="218"/>
      <c r="O19" s="218"/>
      <c r="P19" s="218"/>
      <c r="Q19" s="218"/>
      <c r="R19" s="218"/>
      <c r="S19" s="318"/>
      <c r="T19" s="17"/>
      <c r="U19" s="214" t="s">
        <v>23</v>
      </c>
      <c r="V19" s="215">
        <v>4</v>
      </c>
      <c r="W19" s="323">
        <v>9</v>
      </c>
      <c r="X19" s="324"/>
      <c r="Y19" s="325">
        <v>1</v>
      </c>
      <c r="Z19" s="320"/>
      <c r="AA19" s="222" t="s">
        <v>55</v>
      </c>
      <c r="AB19" s="316"/>
      <c r="AC19" s="316"/>
      <c r="AD19" s="316"/>
      <c r="AE19" s="316"/>
      <c r="AF19" s="316"/>
      <c r="AG19" s="316"/>
      <c r="AH19" s="316"/>
      <c r="AI19" s="316"/>
      <c r="AJ19" s="317"/>
      <c r="AK19" s="17"/>
      <c r="AL19" s="214" t="s">
        <v>28</v>
      </c>
      <c r="AM19" s="215">
        <v>6</v>
      </c>
      <c r="AN19" s="216">
        <v>10</v>
      </c>
      <c r="AO19" s="226">
        <v>2</v>
      </c>
      <c r="AP19" s="217"/>
      <c r="AQ19" s="222" t="s">
        <v>127</v>
      </c>
      <c r="AR19" s="223"/>
      <c r="AS19" s="224"/>
      <c r="AT19" s="224"/>
      <c r="AU19" s="224"/>
      <c r="AV19" s="218"/>
      <c r="AW19" s="218"/>
      <c r="AX19" s="218"/>
      <c r="AY19" s="219"/>
      <c r="AZ19" s="219"/>
      <c r="BA19" s="220"/>
      <c r="BB19" s="17"/>
      <c r="BC19" s="173" t="s">
        <v>28</v>
      </c>
      <c r="BD19" s="215">
        <v>8</v>
      </c>
      <c r="BE19" s="216">
        <v>22</v>
      </c>
      <c r="BF19" s="226">
        <v>3</v>
      </c>
      <c r="BG19" s="217"/>
      <c r="BH19" s="222" t="s">
        <v>187</v>
      </c>
      <c r="BI19" s="223"/>
      <c r="BJ19" s="224"/>
      <c r="BK19" s="224"/>
      <c r="BL19" s="224"/>
      <c r="BM19" s="218"/>
      <c r="BN19" s="218"/>
      <c r="BO19" s="218"/>
      <c r="BP19" s="219"/>
      <c r="BQ19" s="219"/>
      <c r="BR19" s="220"/>
      <c r="BS19" s="17"/>
      <c r="BT19" s="173" t="s">
        <v>23</v>
      </c>
      <c r="BU19" s="215">
        <v>10</v>
      </c>
      <c r="BV19" s="216">
        <v>22</v>
      </c>
      <c r="BW19" s="226">
        <v>3</v>
      </c>
      <c r="BX19" s="217"/>
      <c r="BY19" s="222" t="s">
        <v>200</v>
      </c>
      <c r="BZ19" s="315"/>
      <c r="CA19" s="219"/>
      <c r="CB19" s="219"/>
      <c r="CC19" s="219"/>
      <c r="CD19" s="219"/>
      <c r="CE19" s="219"/>
      <c r="CF19" s="219"/>
      <c r="CG19" s="219"/>
      <c r="CH19" s="219"/>
      <c r="CI19" s="220"/>
      <c r="CJ19" s="17"/>
      <c r="CK19" s="173" t="s">
        <v>25</v>
      </c>
      <c r="CL19" s="215">
        <v>9</v>
      </c>
      <c r="CM19" s="216">
        <v>-11</v>
      </c>
      <c r="CN19" s="226">
        <v>4</v>
      </c>
      <c r="CO19" s="217"/>
      <c r="CP19" s="222" t="s">
        <v>215</v>
      </c>
      <c r="CQ19" s="315"/>
      <c r="CR19" s="219"/>
      <c r="CS19" s="219"/>
      <c r="CT19" s="219"/>
      <c r="CU19" s="219"/>
      <c r="CV19" s="219"/>
      <c r="CW19" s="219"/>
      <c r="CX19" s="219"/>
      <c r="CY19" s="219"/>
      <c r="CZ19" s="220"/>
      <c r="DA19" s="17"/>
    </row>
    <row r="20" spans="1:105" ht="24.75" customHeight="1">
      <c r="A20" s="9">
        <v>18</v>
      </c>
      <c r="B20" s="16" t="s">
        <v>19</v>
      </c>
      <c r="C20" s="2"/>
      <c r="D20" s="214" t="s">
        <v>26</v>
      </c>
      <c r="E20" s="215">
        <v>2</v>
      </c>
      <c r="F20" s="323">
        <v>11</v>
      </c>
      <c r="G20" s="324"/>
      <c r="H20" s="325">
        <v>1</v>
      </c>
      <c r="I20" s="62"/>
      <c r="J20" s="222" t="s">
        <v>53</v>
      </c>
      <c r="K20" s="218"/>
      <c r="L20" s="218"/>
      <c r="M20" s="218"/>
      <c r="N20" s="218"/>
      <c r="O20" s="218"/>
      <c r="P20" s="218"/>
      <c r="Q20" s="218"/>
      <c r="R20" s="218"/>
      <c r="S20" s="318"/>
      <c r="T20" s="17"/>
      <c r="U20" s="214" t="s">
        <v>11</v>
      </c>
      <c r="V20" s="215">
        <v>4</v>
      </c>
      <c r="W20" s="323">
        <v>-5</v>
      </c>
      <c r="X20" s="324"/>
      <c r="Y20" s="325">
        <v>1</v>
      </c>
      <c r="Z20" s="320"/>
      <c r="AA20" s="222" t="s">
        <v>59</v>
      </c>
      <c r="AB20" s="316"/>
      <c r="AC20" s="316"/>
      <c r="AD20" s="316"/>
      <c r="AE20" s="316"/>
      <c r="AF20" s="316"/>
      <c r="AG20" s="316"/>
      <c r="AH20" s="316"/>
      <c r="AI20" s="316"/>
      <c r="AJ20" s="317"/>
      <c r="AK20" s="17"/>
      <c r="AL20" s="214" t="s">
        <v>13</v>
      </c>
      <c r="AM20" s="215">
        <v>6</v>
      </c>
      <c r="AN20" s="216">
        <v>43</v>
      </c>
      <c r="AO20" s="226">
        <v>2</v>
      </c>
      <c r="AP20" s="217"/>
      <c r="AQ20" s="222" t="s">
        <v>75</v>
      </c>
      <c r="AR20" s="223"/>
      <c r="AS20" s="224"/>
      <c r="AT20" s="224"/>
      <c r="AU20" s="224"/>
      <c r="AV20" s="218"/>
      <c r="AW20" s="218"/>
      <c r="AX20" s="218"/>
      <c r="AY20" s="219"/>
      <c r="AZ20" s="219"/>
      <c r="BA20" s="220"/>
      <c r="BB20" s="17"/>
      <c r="BC20" s="173" t="s">
        <v>16</v>
      </c>
      <c r="BD20" s="215">
        <v>7</v>
      </c>
      <c r="BE20" s="216">
        <v>2</v>
      </c>
      <c r="BF20" s="226">
        <v>3</v>
      </c>
      <c r="BG20" s="217"/>
      <c r="BH20" s="222" t="s">
        <v>180</v>
      </c>
      <c r="BI20" s="223"/>
      <c r="BJ20" s="224"/>
      <c r="BK20" s="224"/>
      <c r="BL20" s="224"/>
      <c r="BM20" s="218"/>
      <c r="BN20" s="218"/>
      <c r="BO20" s="218"/>
      <c r="BP20" s="219"/>
      <c r="BQ20" s="219"/>
      <c r="BR20" s="220"/>
      <c r="BS20" s="17"/>
      <c r="BT20" s="173" t="s">
        <v>25</v>
      </c>
      <c r="BU20" s="215">
        <v>7</v>
      </c>
      <c r="BV20" s="216">
        <v>-12</v>
      </c>
      <c r="BW20" s="226">
        <v>3</v>
      </c>
      <c r="BX20" s="217"/>
      <c r="BY20" s="222" t="s">
        <v>196</v>
      </c>
      <c r="BZ20" s="315"/>
      <c r="CA20" s="219"/>
      <c r="CB20" s="219"/>
      <c r="CC20" s="219"/>
      <c r="CD20" s="219"/>
      <c r="CE20" s="219"/>
      <c r="CF20" s="219"/>
      <c r="CG20" s="219"/>
      <c r="CH20" s="219"/>
      <c r="CI20" s="220"/>
      <c r="CJ20" s="17"/>
      <c r="CK20" s="173" t="s">
        <v>26</v>
      </c>
      <c r="CL20" s="215">
        <v>9</v>
      </c>
      <c r="CM20" s="216">
        <v>-13</v>
      </c>
      <c r="CN20" s="226">
        <v>4</v>
      </c>
      <c r="CO20" s="217"/>
      <c r="CP20" s="222" t="s">
        <v>214</v>
      </c>
      <c r="CQ20" s="315"/>
      <c r="CR20" s="219"/>
      <c r="CS20" s="219"/>
      <c r="CT20" s="219"/>
      <c r="CU20" s="219"/>
      <c r="CV20" s="219"/>
      <c r="CW20" s="219"/>
      <c r="CX20" s="219"/>
      <c r="CY20" s="219"/>
      <c r="CZ20" s="220"/>
      <c r="DA20" s="17"/>
    </row>
    <row r="21" spans="1:105" ht="24.75" customHeight="1">
      <c r="A21" s="6"/>
      <c r="B21" s="6"/>
      <c r="C21" s="2"/>
      <c r="D21" s="214" t="s">
        <v>17</v>
      </c>
      <c r="E21" s="215">
        <v>2</v>
      </c>
      <c r="F21" s="323">
        <v>4</v>
      </c>
      <c r="G21" s="324"/>
      <c r="H21" s="325">
        <v>1</v>
      </c>
      <c r="I21" s="62"/>
      <c r="J21" s="222" t="s">
        <v>49</v>
      </c>
      <c r="K21" s="218"/>
      <c r="L21" s="218"/>
      <c r="M21" s="218"/>
      <c r="N21" s="218"/>
      <c r="O21" s="218"/>
      <c r="P21" s="218"/>
      <c r="Q21" s="218"/>
      <c r="R21" s="218"/>
      <c r="S21" s="318"/>
      <c r="T21" s="17"/>
      <c r="U21" s="214" t="s">
        <v>13</v>
      </c>
      <c r="V21" s="215">
        <v>4</v>
      </c>
      <c r="W21" s="323">
        <v>26</v>
      </c>
      <c r="X21" s="324"/>
      <c r="Y21" s="325">
        <v>1</v>
      </c>
      <c r="Z21" s="320"/>
      <c r="AA21" s="222" t="s">
        <v>75</v>
      </c>
      <c r="AB21" s="316"/>
      <c r="AC21" s="316"/>
      <c r="AD21" s="316"/>
      <c r="AE21" s="316"/>
      <c r="AF21" s="316"/>
      <c r="AG21" s="316"/>
      <c r="AH21" s="316"/>
      <c r="AI21" s="316"/>
      <c r="AJ21" s="317"/>
      <c r="AK21" s="17"/>
      <c r="AL21" s="214" t="s">
        <v>8</v>
      </c>
      <c r="AM21" s="215">
        <v>5</v>
      </c>
      <c r="AN21" s="216">
        <v>15</v>
      </c>
      <c r="AO21" s="226">
        <v>1</v>
      </c>
      <c r="AP21" s="217"/>
      <c r="AQ21" s="222" t="s">
        <v>120</v>
      </c>
      <c r="AR21" s="223"/>
      <c r="AS21" s="224"/>
      <c r="AT21" s="224"/>
      <c r="AU21" s="224"/>
      <c r="AV21" s="218"/>
      <c r="AW21" s="218"/>
      <c r="AX21" s="218"/>
      <c r="AY21" s="219"/>
      <c r="AZ21" s="219"/>
      <c r="BA21" s="220"/>
      <c r="BB21" s="17"/>
      <c r="BC21" s="173" t="s">
        <v>13</v>
      </c>
      <c r="BD21" s="215">
        <v>7</v>
      </c>
      <c r="BE21" s="216">
        <v>31</v>
      </c>
      <c r="BF21" s="226">
        <v>2</v>
      </c>
      <c r="BG21" s="217"/>
      <c r="BH21" s="222" t="s">
        <v>75</v>
      </c>
      <c r="BI21" s="223"/>
      <c r="BJ21" s="224"/>
      <c r="BK21" s="224"/>
      <c r="BL21" s="224"/>
      <c r="BM21" s="218"/>
      <c r="BN21" s="218"/>
      <c r="BO21" s="218"/>
      <c r="BP21" s="219"/>
      <c r="BQ21" s="219"/>
      <c r="BR21" s="220"/>
      <c r="BS21" s="17"/>
      <c r="BT21" s="173" t="s">
        <v>11</v>
      </c>
      <c r="BU21" s="215">
        <v>8</v>
      </c>
      <c r="BV21" s="216">
        <v>-9</v>
      </c>
      <c r="BW21" s="226">
        <v>3</v>
      </c>
      <c r="BX21" s="217"/>
      <c r="BY21" s="222" t="s">
        <v>212</v>
      </c>
      <c r="BZ21" s="315"/>
      <c r="CA21" s="219"/>
      <c r="CB21" s="219"/>
      <c r="CC21" s="219"/>
      <c r="CD21" s="219"/>
      <c r="CE21" s="219"/>
      <c r="CF21" s="219"/>
      <c r="CG21" s="219"/>
      <c r="CH21" s="219"/>
      <c r="CI21" s="220"/>
      <c r="CJ21" s="17"/>
      <c r="CK21" s="173" t="s">
        <v>23</v>
      </c>
      <c r="CL21" s="215">
        <v>11</v>
      </c>
      <c r="CM21" s="216">
        <v>21</v>
      </c>
      <c r="CN21" s="226">
        <v>3</v>
      </c>
      <c r="CO21" s="217"/>
      <c r="CP21" s="222" t="s">
        <v>200</v>
      </c>
      <c r="CQ21" s="315"/>
      <c r="CR21" s="219"/>
      <c r="CS21" s="219"/>
      <c r="CT21" s="219"/>
      <c r="CU21" s="219"/>
      <c r="CV21" s="219"/>
      <c r="CW21" s="219"/>
      <c r="CX21" s="219"/>
      <c r="CY21" s="219"/>
      <c r="CZ21" s="220"/>
      <c r="DA21" s="17"/>
    </row>
    <row r="22" spans="1:105" ht="24.75" customHeight="1">
      <c r="A22" s="2"/>
      <c r="B22" s="2"/>
      <c r="C22" s="2"/>
      <c r="D22" s="214" t="s">
        <v>27</v>
      </c>
      <c r="E22" s="215">
        <v>2</v>
      </c>
      <c r="F22" s="323">
        <v>2</v>
      </c>
      <c r="G22" s="324"/>
      <c r="H22" s="325">
        <v>1</v>
      </c>
      <c r="I22" s="62"/>
      <c r="J22" s="222" t="s">
        <v>47</v>
      </c>
      <c r="K22" s="218"/>
      <c r="L22" s="218"/>
      <c r="M22" s="218"/>
      <c r="N22" s="218"/>
      <c r="O22" s="218"/>
      <c r="P22" s="218"/>
      <c r="Q22" s="218"/>
      <c r="R22" s="218"/>
      <c r="S22" s="318"/>
      <c r="T22" s="17"/>
      <c r="U22" s="214" t="s">
        <v>21</v>
      </c>
      <c r="V22" s="215">
        <v>3</v>
      </c>
      <c r="W22" s="323">
        <v>4</v>
      </c>
      <c r="X22" s="324"/>
      <c r="Y22" s="325">
        <v>1</v>
      </c>
      <c r="Z22" s="320"/>
      <c r="AA22" s="222" t="s">
        <v>44</v>
      </c>
      <c r="AB22" s="316"/>
      <c r="AC22" s="316"/>
      <c r="AD22" s="316"/>
      <c r="AE22" s="316"/>
      <c r="AF22" s="316"/>
      <c r="AG22" s="316"/>
      <c r="AH22" s="316"/>
      <c r="AI22" s="316"/>
      <c r="AJ22" s="317"/>
      <c r="AK22" s="17"/>
      <c r="AL22" s="214" t="s">
        <v>20</v>
      </c>
      <c r="AM22" s="215">
        <v>4</v>
      </c>
      <c r="AN22" s="216">
        <v>4</v>
      </c>
      <c r="AO22" s="226">
        <v>2</v>
      </c>
      <c r="AP22" s="217"/>
      <c r="AQ22" s="222" t="s">
        <v>122</v>
      </c>
      <c r="AR22" s="223"/>
      <c r="AS22" s="224"/>
      <c r="AT22" s="224"/>
      <c r="AU22" s="224"/>
      <c r="AV22" s="218"/>
      <c r="AW22" s="218"/>
      <c r="AX22" s="218"/>
      <c r="AY22" s="219"/>
      <c r="AZ22" s="219"/>
      <c r="BA22" s="220"/>
      <c r="BB22" s="17"/>
      <c r="BC22" s="173" t="s">
        <v>8</v>
      </c>
      <c r="BD22" s="215">
        <v>7</v>
      </c>
      <c r="BE22" s="216">
        <v>27</v>
      </c>
      <c r="BF22" s="226">
        <v>2</v>
      </c>
      <c r="BG22" s="217"/>
      <c r="BH22" s="222" t="s">
        <v>186</v>
      </c>
      <c r="BI22" s="223"/>
      <c r="BJ22" s="224"/>
      <c r="BK22" s="224"/>
      <c r="BL22" s="224"/>
      <c r="BM22" s="218"/>
      <c r="BN22" s="218"/>
      <c r="BO22" s="218"/>
      <c r="BP22" s="219"/>
      <c r="BQ22" s="219"/>
      <c r="BR22" s="220"/>
      <c r="BS22" s="17"/>
      <c r="BT22" s="173" t="s">
        <v>16</v>
      </c>
      <c r="BU22" s="215">
        <v>7</v>
      </c>
      <c r="BV22" s="216">
        <v>-20</v>
      </c>
      <c r="BW22" s="226">
        <v>3</v>
      </c>
      <c r="BX22" s="217"/>
      <c r="BY22" s="222" t="s">
        <v>54</v>
      </c>
      <c r="BZ22" s="222"/>
      <c r="CA22" s="219"/>
      <c r="CB22" s="219"/>
      <c r="CC22" s="219"/>
      <c r="CD22" s="219"/>
      <c r="CE22" s="219"/>
      <c r="CF22" s="219"/>
      <c r="CG22" s="219"/>
      <c r="CH22" s="219"/>
      <c r="CI22" s="220"/>
      <c r="CJ22" s="17"/>
      <c r="CK22" s="173" t="s">
        <v>13</v>
      </c>
      <c r="CL22" s="215">
        <v>10</v>
      </c>
      <c r="CM22" s="216">
        <v>45</v>
      </c>
      <c r="CN22" s="226">
        <v>3</v>
      </c>
      <c r="CO22" s="217"/>
      <c r="CP22" s="222" t="s">
        <v>217</v>
      </c>
      <c r="CQ22" s="315"/>
      <c r="CR22" s="219"/>
      <c r="CS22" s="219"/>
      <c r="CT22" s="219"/>
      <c r="CU22" s="219"/>
      <c r="CV22" s="219"/>
      <c r="CW22" s="219"/>
      <c r="CX22" s="219"/>
      <c r="CY22" s="219"/>
      <c r="CZ22" s="220"/>
      <c r="DA22" s="17"/>
    </row>
    <row r="23" spans="1:105" ht="24.75" customHeight="1">
      <c r="A23" s="2"/>
      <c r="B23" s="2"/>
      <c r="C23" s="2"/>
      <c r="D23" s="214" t="s">
        <v>25</v>
      </c>
      <c r="E23" s="215">
        <v>2</v>
      </c>
      <c r="F23" s="323">
        <v>-1</v>
      </c>
      <c r="G23" s="324"/>
      <c r="H23" s="325">
        <v>1</v>
      </c>
      <c r="I23" s="62"/>
      <c r="J23" s="222" t="s">
        <v>57</v>
      </c>
      <c r="K23" s="218"/>
      <c r="L23" s="218"/>
      <c r="M23" s="218"/>
      <c r="N23" s="218"/>
      <c r="O23" s="218"/>
      <c r="P23" s="218"/>
      <c r="Q23" s="218"/>
      <c r="R23" s="218"/>
      <c r="S23" s="318"/>
      <c r="T23" s="17"/>
      <c r="U23" s="214" t="s">
        <v>17</v>
      </c>
      <c r="V23" s="215">
        <v>3</v>
      </c>
      <c r="W23" s="323">
        <v>2</v>
      </c>
      <c r="X23" s="324"/>
      <c r="Y23" s="325">
        <v>1</v>
      </c>
      <c r="Z23" s="320"/>
      <c r="AA23" s="222" t="s">
        <v>49</v>
      </c>
      <c r="AB23" s="316"/>
      <c r="AC23" s="316"/>
      <c r="AD23" s="316"/>
      <c r="AE23" s="316"/>
      <c r="AF23" s="316"/>
      <c r="AG23" s="316"/>
      <c r="AH23" s="316"/>
      <c r="AI23" s="316"/>
      <c r="AJ23" s="317"/>
      <c r="AK23" s="17"/>
      <c r="AL23" s="214" t="s">
        <v>16</v>
      </c>
      <c r="AM23" s="215">
        <v>5</v>
      </c>
      <c r="AN23" s="216">
        <v>3</v>
      </c>
      <c r="AO23" s="226">
        <v>2</v>
      </c>
      <c r="AP23" s="217"/>
      <c r="AQ23" s="222" t="s">
        <v>54</v>
      </c>
      <c r="AR23" s="223"/>
      <c r="AS23" s="224"/>
      <c r="AT23" s="224"/>
      <c r="AU23" s="224"/>
      <c r="AV23" s="218"/>
      <c r="AW23" s="218"/>
      <c r="AX23" s="218"/>
      <c r="AY23" s="219"/>
      <c r="AZ23" s="219"/>
      <c r="BA23" s="220"/>
      <c r="BB23" s="122"/>
      <c r="BC23" s="173" t="s">
        <v>17</v>
      </c>
      <c r="BD23" s="215">
        <v>7</v>
      </c>
      <c r="BE23" s="216">
        <v>13</v>
      </c>
      <c r="BF23" s="226">
        <v>2</v>
      </c>
      <c r="BG23" s="217"/>
      <c r="BH23" s="222" t="s">
        <v>179</v>
      </c>
      <c r="BI23" s="223"/>
      <c r="BJ23" s="224"/>
      <c r="BK23" s="224"/>
      <c r="BL23" s="224"/>
      <c r="BM23" s="218"/>
      <c r="BN23" s="218"/>
      <c r="BO23" s="218"/>
      <c r="BP23" s="219"/>
      <c r="BQ23" s="219"/>
      <c r="BR23" s="220"/>
      <c r="BS23" s="17"/>
      <c r="BT23" s="173" t="s">
        <v>26</v>
      </c>
      <c r="BU23" s="215">
        <v>7</v>
      </c>
      <c r="BV23" s="216">
        <v>-17</v>
      </c>
      <c r="BW23" s="226">
        <v>3</v>
      </c>
      <c r="BX23" s="217"/>
      <c r="BY23" s="222" t="s">
        <v>198</v>
      </c>
      <c r="BZ23" s="315"/>
      <c r="CA23" s="219"/>
      <c r="CB23" s="219"/>
      <c r="CC23" s="219"/>
      <c r="CD23" s="219"/>
      <c r="CE23" s="219"/>
      <c r="CF23" s="219"/>
      <c r="CG23" s="219"/>
      <c r="CH23" s="219"/>
      <c r="CI23" s="220"/>
      <c r="CJ23" s="17"/>
      <c r="CK23" s="173" t="s">
        <v>8</v>
      </c>
      <c r="CL23" s="215">
        <v>9</v>
      </c>
      <c r="CM23" s="216">
        <v>-2</v>
      </c>
      <c r="CN23" s="226">
        <v>3</v>
      </c>
      <c r="CO23" s="217"/>
      <c r="CP23" s="222" t="s">
        <v>210</v>
      </c>
      <c r="CQ23" s="315"/>
      <c r="CR23" s="219"/>
      <c r="CS23" s="219"/>
      <c r="CT23" s="219"/>
      <c r="CU23" s="219"/>
      <c r="CV23" s="219"/>
      <c r="CW23" s="219"/>
      <c r="CX23" s="219"/>
      <c r="CY23" s="219"/>
      <c r="CZ23" s="220"/>
      <c r="DA23" s="17"/>
    </row>
    <row r="24" spans="1:105" ht="24.75" customHeight="1">
      <c r="A24" s="2"/>
      <c r="B24" s="2"/>
      <c r="C24" s="2"/>
      <c r="D24" s="214" t="s">
        <v>19</v>
      </c>
      <c r="E24" s="215">
        <v>1</v>
      </c>
      <c r="F24" s="323">
        <v>-4</v>
      </c>
      <c r="G24" s="324"/>
      <c r="H24" s="325">
        <v>0</v>
      </c>
      <c r="I24" s="62"/>
      <c r="J24" s="222" t="s">
        <v>50</v>
      </c>
      <c r="K24" s="218"/>
      <c r="L24" s="218"/>
      <c r="M24" s="218"/>
      <c r="N24" s="218"/>
      <c r="O24" s="218"/>
      <c r="P24" s="218"/>
      <c r="Q24" s="218"/>
      <c r="R24" s="218"/>
      <c r="S24" s="318"/>
      <c r="T24" s="17"/>
      <c r="U24" s="214" t="s">
        <v>25</v>
      </c>
      <c r="V24" s="215">
        <v>3</v>
      </c>
      <c r="W24" s="323">
        <v>-2</v>
      </c>
      <c r="X24" s="324"/>
      <c r="Y24" s="325">
        <v>1</v>
      </c>
      <c r="Z24" s="320"/>
      <c r="AA24" s="222" t="s">
        <v>57</v>
      </c>
      <c r="AB24" s="316"/>
      <c r="AC24" s="316"/>
      <c r="AD24" s="316"/>
      <c r="AE24" s="316"/>
      <c r="AF24" s="316"/>
      <c r="AG24" s="316"/>
      <c r="AH24" s="316"/>
      <c r="AI24" s="316"/>
      <c r="AJ24" s="317"/>
      <c r="AK24" s="17"/>
      <c r="AL24" s="214" t="s">
        <v>21</v>
      </c>
      <c r="AM24" s="215">
        <v>4</v>
      </c>
      <c r="AN24" s="216">
        <v>-13</v>
      </c>
      <c r="AO24" s="226">
        <v>1</v>
      </c>
      <c r="AP24" s="217"/>
      <c r="AQ24" s="222" t="s">
        <v>44</v>
      </c>
      <c r="AR24" s="223"/>
      <c r="AS24" s="224"/>
      <c r="AT24" s="224"/>
      <c r="AU24" s="224"/>
      <c r="AV24" s="218"/>
      <c r="AW24" s="218"/>
      <c r="AX24" s="218"/>
      <c r="AY24" s="219"/>
      <c r="AZ24" s="219"/>
      <c r="BA24" s="220"/>
      <c r="BB24" s="123"/>
      <c r="BC24" s="173" t="s">
        <v>11</v>
      </c>
      <c r="BD24" s="215">
        <v>6</v>
      </c>
      <c r="BE24" s="216">
        <v>-15</v>
      </c>
      <c r="BF24" s="226">
        <v>2</v>
      </c>
      <c r="BG24" s="217"/>
      <c r="BH24" s="222" t="s">
        <v>59</v>
      </c>
      <c r="BI24" s="223"/>
      <c r="BJ24" s="224"/>
      <c r="BK24" s="224"/>
      <c r="BL24" s="224"/>
      <c r="BM24" s="218"/>
      <c r="BN24" s="218"/>
      <c r="BO24" s="218"/>
      <c r="BP24" s="219"/>
      <c r="BQ24" s="219"/>
      <c r="BR24" s="220"/>
      <c r="BS24" s="17"/>
      <c r="BT24" s="173" t="s">
        <v>21</v>
      </c>
      <c r="BU24" s="215">
        <v>8</v>
      </c>
      <c r="BV24" s="216">
        <v>16</v>
      </c>
      <c r="BW24" s="226">
        <v>2</v>
      </c>
      <c r="BX24" s="217"/>
      <c r="BY24" s="222" t="s">
        <v>206</v>
      </c>
      <c r="BZ24" s="315"/>
      <c r="CA24" s="219"/>
      <c r="CB24" s="219"/>
      <c r="CC24" s="219"/>
      <c r="CD24" s="219"/>
      <c r="CE24" s="219"/>
      <c r="CF24" s="219"/>
      <c r="CG24" s="219"/>
      <c r="CH24" s="219"/>
      <c r="CI24" s="220"/>
      <c r="CJ24" s="17"/>
      <c r="CK24" s="173" t="s">
        <v>24</v>
      </c>
      <c r="CL24" s="215">
        <v>9</v>
      </c>
      <c r="CM24" s="216">
        <v>-5</v>
      </c>
      <c r="CN24" s="226">
        <v>3</v>
      </c>
      <c r="CO24" s="217"/>
      <c r="CP24" s="222" t="s">
        <v>203</v>
      </c>
      <c r="CQ24" s="315"/>
      <c r="CR24" s="219"/>
      <c r="CS24" s="219"/>
      <c r="CT24" s="219"/>
      <c r="CU24" s="219"/>
      <c r="CV24" s="219"/>
      <c r="CW24" s="219"/>
      <c r="CX24" s="219"/>
      <c r="CY24" s="219"/>
      <c r="CZ24" s="220"/>
      <c r="DA24" s="17"/>
    </row>
    <row r="25" spans="1:105" ht="24.75" customHeight="1">
      <c r="A25" s="2"/>
      <c r="B25" s="2"/>
      <c r="C25" s="2"/>
      <c r="D25" s="214" t="s">
        <v>8</v>
      </c>
      <c r="E25" s="215">
        <v>1</v>
      </c>
      <c r="F25" s="323">
        <v>1</v>
      </c>
      <c r="G25" s="324"/>
      <c r="H25" s="325">
        <v>0</v>
      </c>
      <c r="I25" s="62"/>
      <c r="J25" s="222" t="s">
        <v>41</v>
      </c>
      <c r="K25" s="218"/>
      <c r="L25" s="218"/>
      <c r="M25" s="218"/>
      <c r="N25" s="218"/>
      <c r="O25" s="218"/>
      <c r="P25" s="218"/>
      <c r="Q25" s="218"/>
      <c r="R25" s="218"/>
      <c r="S25" s="318"/>
      <c r="T25" s="17"/>
      <c r="U25" s="214" t="s">
        <v>19</v>
      </c>
      <c r="V25" s="215">
        <v>3</v>
      </c>
      <c r="W25" s="323">
        <v>-3</v>
      </c>
      <c r="X25" s="324"/>
      <c r="Y25" s="325">
        <v>1</v>
      </c>
      <c r="Z25" s="320"/>
      <c r="AA25" s="222" t="s">
        <v>50</v>
      </c>
      <c r="AB25" s="316"/>
      <c r="AC25" s="316"/>
      <c r="AD25" s="316"/>
      <c r="AE25" s="316"/>
      <c r="AF25" s="316"/>
      <c r="AG25" s="316"/>
      <c r="AH25" s="316"/>
      <c r="AI25" s="316"/>
      <c r="AJ25" s="317"/>
      <c r="AK25" s="17"/>
      <c r="AL25" s="214" t="s">
        <v>26</v>
      </c>
      <c r="AM25" s="215">
        <v>4</v>
      </c>
      <c r="AN25" s="216">
        <v>1</v>
      </c>
      <c r="AO25" s="226">
        <v>2</v>
      </c>
      <c r="AP25" s="217"/>
      <c r="AQ25" s="222" t="s">
        <v>53</v>
      </c>
      <c r="AR25" s="223"/>
      <c r="AS25" s="224"/>
      <c r="AT25" s="224"/>
      <c r="AU25" s="224"/>
      <c r="AV25" s="218"/>
      <c r="AW25" s="218"/>
      <c r="AX25" s="218"/>
      <c r="AY25" s="219"/>
      <c r="AZ25" s="219"/>
      <c r="BA25" s="220"/>
      <c r="BB25" s="122"/>
      <c r="BC25" s="173" t="s">
        <v>20</v>
      </c>
      <c r="BD25" s="215">
        <v>5</v>
      </c>
      <c r="BE25" s="216">
        <v>-8</v>
      </c>
      <c r="BF25" s="226">
        <v>2</v>
      </c>
      <c r="BG25" s="217"/>
      <c r="BH25" s="222" t="s">
        <v>122</v>
      </c>
      <c r="BI25" s="223"/>
      <c r="BJ25" s="224"/>
      <c r="BK25" s="224"/>
      <c r="BL25" s="224"/>
      <c r="BM25" s="218"/>
      <c r="BN25" s="218"/>
      <c r="BO25" s="218"/>
      <c r="BP25" s="219"/>
      <c r="BQ25" s="219"/>
      <c r="BR25" s="220"/>
      <c r="BS25" s="17"/>
      <c r="BT25" s="173" t="s">
        <v>17</v>
      </c>
      <c r="BU25" s="215">
        <v>8</v>
      </c>
      <c r="BV25" s="216">
        <v>7</v>
      </c>
      <c r="BW25" s="226">
        <v>2</v>
      </c>
      <c r="BX25" s="217"/>
      <c r="BY25" s="222" t="s">
        <v>208</v>
      </c>
      <c r="BZ25" s="315"/>
      <c r="CA25" s="219"/>
      <c r="CB25" s="219"/>
      <c r="CC25" s="219"/>
      <c r="CD25" s="219"/>
      <c r="CE25" s="219"/>
      <c r="CF25" s="219"/>
      <c r="CG25" s="219"/>
      <c r="CH25" s="219"/>
      <c r="CI25" s="220"/>
      <c r="CJ25" s="17"/>
      <c r="CK25" s="173" t="s">
        <v>11</v>
      </c>
      <c r="CL25" s="215">
        <v>8</v>
      </c>
      <c r="CM25" s="216">
        <v>-31</v>
      </c>
      <c r="CN25" s="226">
        <v>3</v>
      </c>
      <c r="CO25" s="217"/>
      <c r="CP25" s="222" t="s">
        <v>212</v>
      </c>
      <c r="CQ25" s="315"/>
      <c r="CR25" s="219"/>
      <c r="CS25" s="219"/>
      <c r="CT25" s="219"/>
      <c r="CU25" s="219"/>
      <c r="CV25" s="219"/>
      <c r="CW25" s="219"/>
      <c r="CX25" s="219"/>
      <c r="CY25" s="219"/>
      <c r="CZ25" s="220"/>
      <c r="DA25" s="17"/>
    </row>
    <row r="26" spans="1:105" ht="24.75" customHeight="1">
      <c r="A26" s="2"/>
      <c r="B26" s="2"/>
      <c r="C26" s="2"/>
      <c r="D26" s="214" t="s">
        <v>16</v>
      </c>
      <c r="E26" s="215">
        <v>1</v>
      </c>
      <c r="F26" s="323">
        <v>-11</v>
      </c>
      <c r="G26" s="324"/>
      <c r="H26" s="325">
        <v>0</v>
      </c>
      <c r="I26" s="62"/>
      <c r="J26" s="222" t="s">
        <v>54</v>
      </c>
      <c r="K26" s="218"/>
      <c r="L26" s="218"/>
      <c r="M26" s="218"/>
      <c r="N26" s="218"/>
      <c r="O26" s="218"/>
      <c r="P26" s="218"/>
      <c r="Q26" s="218"/>
      <c r="R26" s="218"/>
      <c r="S26" s="318"/>
      <c r="T26" s="17"/>
      <c r="U26" s="214" t="s">
        <v>16</v>
      </c>
      <c r="V26" s="215">
        <v>3</v>
      </c>
      <c r="W26" s="323">
        <v>-4</v>
      </c>
      <c r="X26" s="324"/>
      <c r="Y26" s="325">
        <v>1</v>
      </c>
      <c r="Z26" s="320"/>
      <c r="AA26" s="222" t="s">
        <v>54</v>
      </c>
      <c r="AB26" s="316"/>
      <c r="AC26" s="316"/>
      <c r="AD26" s="316"/>
      <c r="AE26" s="316"/>
      <c r="AF26" s="316"/>
      <c r="AG26" s="316"/>
      <c r="AH26" s="316"/>
      <c r="AI26" s="316"/>
      <c r="AJ26" s="317"/>
      <c r="AK26" s="17"/>
      <c r="AL26" s="214" t="s">
        <v>19</v>
      </c>
      <c r="AM26" s="215">
        <v>4</v>
      </c>
      <c r="AN26" s="216">
        <v>-10</v>
      </c>
      <c r="AO26" s="226">
        <v>1</v>
      </c>
      <c r="AP26" s="217"/>
      <c r="AQ26" s="222" t="s">
        <v>123</v>
      </c>
      <c r="AR26" s="223"/>
      <c r="AS26" s="224"/>
      <c r="AT26" s="224"/>
      <c r="AU26" s="224"/>
      <c r="AV26" s="218"/>
      <c r="AW26" s="218"/>
      <c r="AX26" s="218"/>
      <c r="AY26" s="219"/>
      <c r="AZ26" s="219"/>
      <c r="BA26" s="220"/>
      <c r="BB26" s="123"/>
      <c r="BC26" s="173" t="s">
        <v>25</v>
      </c>
      <c r="BD26" s="215">
        <v>5</v>
      </c>
      <c r="BE26" s="216">
        <v>-16</v>
      </c>
      <c r="BF26" s="226">
        <v>2</v>
      </c>
      <c r="BG26" s="217"/>
      <c r="BH26" s="222" t="s">
        <v>125</v>
      </c>
      <c r="BI26" s="223"/>
      <c r="BJ26" s="224"/>
      <c r="BK26" s="224"/>
      <c r="BL26" s="224"/>
      <c r="BM26" s="218"/>
      <c r="BN26" s="218"/>
      <c r="BO26" s="218"/>
      <c r="BP26" s="219"/>
      <c r="BQ26" s="219"/>
      <c r="BR26" s="220"/>
      <c r="BS26" s="17"/>
      <c r="BT26" s="173" t="s">
        <v>8</v>
      </c>
      <c r="BU26" s="215">
        <v>7</v>
      </c>
      <c r="BV26" s="216">
        <v>-13</v>
      </c>
      <c r="BW26" s="226">
        <v>2</v>
      </c>
      <c r="BX26" s="217"/>
      <c r="BY26" s="222" t="s">
        <v>202</v>
      </c>
      <c r="BZ26" s="315"/>
      <c r="CA26" s="219"/>
      <c r="CB26" s="219"/>
      <c r="CC26" s="219"/>
      <c r="CD26" s="219"/>
      <c r="CE26" s="219"/>
      <c r="CF26" s="219"/>
      <c r="CG26" s="219"/>
      <c r="CH26" s="219"/>
      <c r="CI26" s="220"/>
      <c r="CJ26" s="17"/>
      <c r="CK26" s="173" t="s">
        <v>21</v>
      </c>
      <c r="CL26" s="215">
        <v>9</v>
      </c>
      <c r="CM26" s="216">
        <v>12</v>
      </c>
      <c r="CN26" s="226">
        <v>2</v>
      </c>
      <c r="CO26" s="217"/>
      <c r="CP26" s="222" t="s">
        <v>206</v>
      </c>
      <c r="CQ26" s="315"/>
      <c r="CR26" s="219"/>
      <c r="CS26" s="219"/>
      <c r="CT26" s="219"/>
      <c r="CU26" s="219"/>
      <c r="CV26" s="219"/>
      <c r="CW26" s="219"/>
      <c r="CX26" s="219"/>
      <c r="CY26" s="219"/>
      <c r="CZ26" s="220"/>
      <c r="DA26" s="17"/>
    </row>
    <row r="27" spans="1:105" ht="24.75" customHeight="1">
      <c r="A27" s="2"/>
      <c r="B27" s="2"/>
      <c r="C27" s="2"/>
      <c r="D27" s="214" t="s">
        <v>13</v>
      </c>
      <c r="E27" s="215">
        <v>1</v>
      </c>
      <c r="F27" s="323">
        <v>-2</v>
      </c>
      <c r="G27" s="324"/>
      <c r="H27" s="325">
        <v>0</v>
      </c>
      <c r="I27" s="62"/>
      <c r="J27" s="222" t="s">
        <v>75</v>
      </c>
      <c r="K27" s="218"/>
      <c r="L27" s="218"/>
      <c r="M27" s="218"/>
      <c r="N27" s="218"/>
      <c r="O27" s="218"/>
      <c r="P27" s="218"/>
      <c r="Q27" s="218"/>
      <c r="R27" s="218"/>
      <c r="S27" s="318"/>
      <c r="T27" s="17"/>
      <c r="U27" s="214" t="s">
        <v>14</v>
      </c>
      <c r="V27" s="215">
        <v>2</v>
      </c>
      <c r="W27" s="323">
        <v>-1</v>
      </c>
      <c r="X27" s="324"/>
      <c r="Y27" s="325">
        <v>1</v>
      </c>
      <c r="Z27" s="320"/>
      <c r="AA27" s="222" t="s">
        <v>72</v>
      </c>
      <c r="AB27" s="316"/>
      <c r="AC27" s="316"/>
      <c r="AD27" s="316"/>
      <c r="AE27" s="316"/>
      <c r="AF27" s="316"/>
      <c r="AG27" s="316"/>
      <c r="AH27" s="316"/>
      <c r="AI27" s="316"/>
      <c r="AJ27" s="317"/>
      <c r="AK27" s="17"/>
      <c r="AL27" s="214" t="s">
        <v>11</v>
      </c>
      <c r="AM27" s="215">
        <v>4</v>
      </c>
      <c r="AN27" s="216">
        <v>-23</v>
      </c>
      <c r="AO27" s="226">
        <v>1</v>
      </c>
      <c r="AP27" s="217"/>
      <c r="AQ27" s="222" t="s">
        <v>59</v>
      </c>
      <c r="AR27" s="223"/>
      <c r="AS27" s="224"/>
      <c r="AT27" s="224"/>
      <c r="AU27" s="224"/>
      <c r="AV27" s="218"/>
      <c r="AW27" s="218"/>
      <c r="AX27" s="218"/>
      <c r="AY27" s="219"/>
      <c r="AZ27" s="219"/>
      <c r="BA27" s="220"/>
      <c r="BB27" s="122"/>
      <c r="BC27" s="173" t="s">
        <v>21</v>
      </c>
      <c r="BD27" s="215">
        <v>5</v>
      </c>
      <c r="BE27" s="216">
        <v>-12</v>
      </c>
      <c r="BF27" s="226">
        <v>1</v>
      </c>
      <c r="BG27" s="217"/>
      <c r="BH27" s="222" t="s">
        <v>44</v>
      </c>
      <c r="BI27" s="223"/>
      <c r="BJ27" s="224"/>
      <c r="BK27" s="224"/>
      <c r="BL27" s="224"/>
      <c r="BM27" s="218"/>
      <c r="BN27" s="218"/>
      <c r="BO27" s="218"/>
      <c r="BP27" s="219"/>
      <c r="BQ27" s="219"/>
      <c r="BR27" s="220"/>
      <c r="BS27" s="17"/>
      <c r="BT27" s="173" t="s">
        <v>20</v>
      </c>
      <c r="BU27" s="215">
        <v>6</v>
      </c>
      <c r="BV27" s="216">
        <v>-12</v>
      </c>
      <c r="BW27" s="226">
        <v>2</v>
      </c>
      <c r="BX27" s="217"/>
      <c r="BY27" s="222" t="s">
        <v>122</v>
      </c>
      <c r="BZ27" s="315"/>
      <c r="CA27" s="219"/>
      <c r="CB27" s="219"/>
      <c r="CC27" s="219"/>
      <c r="CD27" s="219"/>
      <c r="CE27" s="219"/>
      <c r="CF27" s="219"/>
      <c r="CG27" s="219"/>
      <c r="CH27" s="219"/>
      <c r="CI27" s="220"/>
      <c r="CJ27" s="17"/>
      <c r="CK27" s="173" t="s">
        <v>17</v>
      </c>
      <c r="CL27" s="215">
        <v>9</v>
      </c>
      <c r="CM27" s="216">
        <v>-4</v>
      </c>
      <c r="CN27" s="226">
        <v>2</v>
      </c>
      <c r="CO27" s="217"/>
      <c r="CP27" s="222" t="s">
        <v>208</v>
      </c>
      <c r="CQ27" s="315"/>
      <c r="CR27" s="219"/>
      <c r="CS27" s="219"/>
      <c r="CT27" s="219"/>
      <c r="CU27" s="219"/>
      <c r="CV27" s="219"/>
      <c r="CW27" s="219"/>
      <c r="CX27" s="219"/>
      <c r="CY27" s="219"/>
      <c r="CZ27" s="220"/>
      <c r="DA27" s="17"/>
    </row>
    <row r="28" spans="1:105" ht="24.75" customHeight="1">
      <c r="A28" s="2"/>
      <c r="B28" s="2"/>
      <c r="C28" s="2"/>
      <c r="D28" s="214" t="s">
        <v>24</v>
      </c>
      <c r="E28" s="215">
        <v>0</v>
      </c>
      <c r="F28" s="323">
        <v>-8</v>
      </c>
      <c r="G28" s="324"/>
      <c r="H28" s="325">
        <v>0</v>
      </c>
      <c r="I28" s="62"/>
      <c r="J28" s="222" t="s">
        <v>52</v>
      </c>
      <c r="K28" s="218"/>
      <c r="L28" s="218"/>
      <c r="M28" s="218"/>
      <c r="N28" s="218"/>
      <c r="O28" s="218"/>
      <c r="P28" s="218"/>
      <c r="Q28" s="218"/>
      <c r="R28" s="218"/>
      <c r="S28" s="318"/>
      <c r="T28" s="17"/>
      <c r="U28" s="214" t="s">
        <v>20</v>
      </c>
      <c r="V28" s="215">
        <v>2</v>
      </c>
      <c r="W28" s="323">
        <v>-7</v>
      </c>
      <c r="X28" s="324"/>
      <c r="Y28" s="325">
        <v>1</v>
      </c>
      <c r="Z28" s="320"/>
      <c r="AA28" s="222" t="s">
        <v>51</v>
      </c>
      <c r="AB28" s="316"/>
      <c r="AC28" s="316"/>
      <c r="AD28" s="316"/>
      <c r="AE28" s="316"/>
      <c r="AF28" s="316"/>
      <c r="AG28" s="316"/>
      <c r="AH28" s="316"/>
      <c r="AI28" s="316"/>
      <c r="AJ28" s="317"/>
      <c r="AK28" s="17"/>
      <c r="AL28" s="214" t="s">
        <v>14</v>
      </c>
      <c r="AM28" s="215">
        <v>3</v>
      </c>
      <c r="AN28" s="216">
        <v>-12</v>
      </c>
      <c r="AO28" s="226">
        <v>1</v>
      </c>
      <c r="AP28" s="217"/>
      <c r="AQ28" s="222" t="s">
        <v>72</v>
      </c>
      <c r="AR28" s="223"/>
      <c r="AS28" s="224"/>
      <c r="AT28" s="224"/>
      <c r="AU28" s="224"/>
      <c r="AV28" s="218"/>
      <c r="AW28" s="218"/>
      <c r="AX28" s="218"/>
      <c r="AY28" s="219"/>
      <c r="AZ28" s="219"/>
      <c r="BA28" s="220"/>
      <c r="BB28" s="17"/>
      <c r="BC28" s="173" t="s">
        <v>14</v>
      </c>
      <c r="BD28" s="215">
        <v>4</v>
      </c>
      <c r="BE28" s="216">
        <v>-20</v>
      </c>
      <c r="BF28" s="226">
        <v>1</v>
      </c>
      <c r="BG28" s="217"/>
      <c r="BH28" s="222" t="s">
        <v>72</v>
      </c>
      <c r="BI28" s="223"/>
      <c r="BJ28" s="224"/>
      <c r="BK28" s="224"/>
      <c r="BL28" s="224"/>
      <c r="BM28" s="218"/>
      <c r="BN28" s="218"/>
      <c r="BO28" s="218"/>
      <c r="BP28" s="219"/>
      <c r="BQ28" s="219"/>
      <c r="BR28" s="220"/>
      <c r="BS28" s="17"/>
      <c r="BT28" s="173" t="s">
        <v>24</v>
      </c>
      <c r="BU28" s="215">
        <v>6</v>
      </c>
      <c r="BV28" s="216">
        <v>-26</v>
      </c>
      <c r="BW28" s="226">
        <v>2</v>
      </c>
      <c r="BX28" s="217"/>
      <c r="BY28" s="222" t="s">
        <v>203</v>
      </c>
      <c r="BZ28" s="315"/>
      <c r="CA28" s="219"/>
      <c r="CB28" s="219"/>
      <c r="CC28" s="219"/>
      <c r="CD28" s="219"/>
      <c r="CE28" s="219"/>
      <c r="CF28" s="219"/>
      <c r="CG28" s="219"/>
      <c r="CH28" s="219"/>
      <c r="CI28" s="220"/>
      <c r="CJ28" s="17"/>
      <c r="CK28" s="173" t="s">
        <v>19</v>
      </c>
      <c r="CL28" s="215">
        <v>8</v>
      </c>
      <c r="CM28" s="216">
        <v>-19</v>
      </c>
      <c r="CN28" s="226">
        <v>2</v>
      </c>
      <c r="CO28" s="217"/>
      <c r="CP28" s="222" t="s">
        <v>209</v>
      </c>
      <c r="CQ28" s="315"/>
      <c r="CR28" s="219"/>
      <c r="CS28" s="219"/>
      <c r="CT28" s="219"/>
      <c r="CU28" s="219"/>
      <c r="CV28" s="219"/>
      <c r="CW28" s="219"/>
      <c r="CX28" s="219"/>
      <c r="CY28" s="219"/>
      <c r="CZ28" s="220"/>
      <c r="DA28" s="17"/>
    </row>
    <row r="29" spans="1:105" ht="24.75" customHeight="1">
      <c r="A29" s="2"/>
      <c r="B29" s="2"/>
      <c r="C29" s="2"/>
      <c r="D29" s="214" t="s">
        <v>14</v>
      </c>
      <c r="E29" s="215">
        <v>0</v>
      </c>
      <c r="F29" s="323">
        <v>-10</v>
      </c>
      <c r="G29" s="324"/>
      <c r="H29" s="325">
        <v>0</v>
      </c>
      <c r="I29" s="62"/>
      <c r="J29" s="222" t="s">
        <v>72</v>
      </c>
      <c r="K29" s="218"/>
      <c r="L29" s="218"/>
      <c r="M29" s="218"/>
      <c r="N29" s="218"/>
      <c r="O29" s="218"/>
      <c r="P29" s="218"/>
      <c r="Q29" s="218"/>
      <c r="R29" s="218"/>
      <c r="S29" s="318"/>
      <c r="T29" s="17"/>
      <c r="U29" s="214" t="s">
        <v>8</v>
      </c>
      <c r="V29" s="215">
        <v>2</v>
      </c>
      <c r="W29" s="323">
        <v>-6</v>
      </c>
      <c r="X29" s="324"/>
      <c r="Y29" s="325">
        <v>0</v>
      </c>
      <c r="Z29" s="320"/>
      <c r="AA29" s="222" t="s">
        <v>41</v>
      </c>
      <c r="AB29" s="316"/>
      <c r="AC29" s="316"/>
      <c r="AD29" s="316"/>
      <c r="AE29" s="316"/>
      <c r="AF29" s="316"/>
      <c r="AG29" s="316"/>
      <c r="AH29" s="316"/>
      <c r="AI29" s="316"/>
      <c r="AJ29" s="317"/>
      <c r="AK29" s="17"/>
      <c r="AL29" s="214" t="s">
        <v>24</v>
      </c>
      <c r="AM29" s="215">
        <v>3</v>
      </c>
      <c r="AN29" s="216">
        <v>-24</v>
      </c>
      <c r="AO29" s="226">
        <v>1</v>
      </c>
      <c r="AP29" s="217"/>
      <c r="AQ29" s="222" t="s">
        <v>119</v>
      </c>
      <c r="AR29" s="223"/>
      <c r="AS29" s="224"/>
      <c r="AT29" s="224"/>
      <c r="AU29" s="224"/>
      <c r="AV29" s="218"/>
      <c r="AW29" s="218"/>
      <c r="AX29" s="218"/>
      <c r="AY29" s="219"/>
      <c r="AZ29" s="219"/>
      <c r="BA29" s="220"/>
      <c r="BB29" s="17"/>
      <c r="BC29" s="173" t="s">
        <v>19</v>
      </c>
      <c r="BD29" s="215">
        <v>4</v>
      </c>
      <c r="BE29" s="216">
        <v>-23</v>
      </c>
      <c r="BF29" s="226">
        <v>1</v>
      </c>
      <c r="BG29" s="217"/>
      <c r="BH29" s="222" t="s">
        <v>123</v>
      </c>
      <c r="BI29" s="223"/>
      <c r="BJ29" s="224"/>
      <c r="BK29" s="224"/>
      <c r="BL29" s="224"/>
      <c r="BM29" s="218"/>
      <c r="BN29" s="218"/>
      <c r="BO29" s="218"/>
      <c r="BP29" s="219"/>
      <c r="BQ29" s="219"/>
      <c r="BR29" s="220"/>
      <c r="BS29" s="17"/>
      <c r="BT29" s="173" t="s">
        <v>9</v>
      </c>
      <c r="BU29" s="215">
        <v>6</v>
      </c>
      <c r="BV29" s="216">
        <v>-18</v>
      </c>
      <c r="BW29" s="226">
        <v>2</v>
      </c>
      <c r="BX29" s="217"/>
      <c r="BY29" s="222" t="s">
        <v>118</v>
      </c>
      <c r="BZ29" s="315"/>
      <c r="CA29" s="219"/>
      <c r="CB29" s="219"/>
      <c r="CC29" s="219"/>
      <c r="CD29" s="219"/>
      <c r="CE29" s="219"/>
      <c r="CF29" s="219"/>
      <c r="CG29" s="219"/>
      <c r="CH29" s="219"/>
      <c r="CI29" s="220"/>
      <c r="CJ29" s="17"/>
      <c r="CK29" s="173" t="s">
        <v>9</v>
      </c>
      <c r="CL29" s="215">
        <v>7</v>
      </c>
      <c r="CM29" s="216">
        <v>-18</v>
      </c>
      <c r="CN29" s="226">
        <v>2</v>
      </c>
      <c r="CO29" s="217"/>
      <c r="CP29" s="222" t="s">
        <v>213</v>
      </c>
      <c r="CQ29" s="315"/>
      <c r="CR29" s="219"/>
      <c r="CS29" s="219"/>
      <c r="CT29" s="219"/>
      <c r="CU29" s="219"/>
      <c r="CV29" s="219"/>
      <c r="CW29" s="219"/>
      <c r="CX29" s="219"/>
      <c r="CY29" s="219"/>
      <c r="CZ29" s="220"/>
      <c r="DA29" s="17"/>
    </row>
    <row r="30" spans="1:105" ht="24.75" customHeight="1">
      <c r="A30" s="2"/>
      <c r="B30" s="2"/>
      <c r="C30" s="2"/>
      <c r="D30" s="214" t="s">
        <v>15</v>
      </c>
      <c r="E30" s="215">
        <v>0</v>
      </c>
      <c r="F30" s="323">
        <v>-20</v>
      </c>
      <c r="G30" s="324"/>
      <c r="H30" s="325">
        <v>0</v>
      </c>
      <c r="I30" s="62"/>
      <c r="J30" s="222" t="s">
        <v>56</v>
      </c>
      <c r="K30" s="218"/>
      <c r="L30" s="218"/>
      <c r="M30" s="218"/>
      <c r="N30" s="218"/>
      <c r="O30" s="218"/>
      <c r="P30" s="218"/>
      <c r="Q30" s="218"/>
      <c r="R30" s="218"/>
      <c r="S30" s="318"/>
      <c r="T30" s="17"/>
      <c r="U30" s="214" t="s">
        <v>15</v>
      </c>
      <c r="V30" s="215">
        <v>1</v>
      </c>
      <c r="W30" s="323">
        <v>-29</v>
      </c>
      <c r="X30" s="324"/>
      <c r="Y30" s="325">
        <v>0</v>
      </c>
      <c r="Z30" s="320"/>
      <c r="AA30" s="222" t="s">
        <v>56</v>
      </c>
      <c r="AB30" s="316"/>
      <c r="AC30" s="316"/>
      <c r="AD30" s="316"/>
      <c r="AE30" s="316"/>
      <c r="AF30" s="316"/>
      <c r="AG30" s="316"/>
      <c r="AH30" s="316"/>
      <c r="AI30" s="316"/>
      <c r="AJ30" s="317"/>
      <c r="AK30" s="17"/>
      <c r="AL30" s="214" t="s">
        <v>25</v>
      </c>
      <c r="AM30" s="215">
        <v>3</v>
      </c>
      <c r="AN30" s="216">
        <v>-22</v>
      </c>
      <c r="AO30" s="226">
        <v>1</v>
      </c>
      <c r="AP30" s="217"/>
      <c r="AQ30" s="222" t="s">
        <v>125</v>
      </c>
      <c r="AR30" s="223"/>
      <c r="AS30" s="224"/>
      <c r="AT30" s="224"/>
      <c r="AU30" s="224"/>
      <c r="AV30" s="218"/>
      <c r="AW30" s="218"/>
      <c r="AX30" s="218"/>
      <c r="AY30" s="219"/>
      <c r="AZ30" s="219"/>
      <c r="BA30" s="220"/>
      <c r="BB30" s="17"/>
      <c r="BC30" s="173" t="s">
        <v>9</v>
      </c>
      <c r="BD30" s="215">
        <v>4</v>
      </c>
      <c r="BE30" s="216">
        <v>-26</v>
      </c>
      <c r="BF30" s="226">
        <v>1</v>
      </c>
      <c r="BG30" s="217"/>
      <c r="BH30" s="222" t="s">
        <v>118</v>
      </c>
      <c r="BI30" s="223"/>
      <c r="BJ30" s="224"/>
      <c r="BK30" s="224"/>
      <c r="BL30" s="224"/>
      <c r="BM30" s="218"/>
      <c r="BN30" s="218"/>
      <c r="BO30" s="218"/>
      <c r="BP30" s="219"/>
      <c r="BQ30" s="219"/>
      <c r="BR30" s="220"/>
      <c r="BS30" s="17"/>
      <c r="BT30" s="173" t="s">
        <v>14</v>
      </c>
      <c r="BU30" s="215">
        <v>4</v>
      </c>
      <c r="BV30" s="216">
        <v>-48</v>
      </c>
      <c r="BW30" s="226">
        <v>1</v>
      </c>
      <c r="BX30" s="217"/>
      <c r="BY30" s="222" t="s">
        <v>207</v>
      </c>
      <c r="BZ30" s="315"/>
      <c r="CA30" s="219"/>
      <c r="CB30" s="219"/>
      <c r="CC30" s="219"/>
      <c r="CD30" s="219"/>
      <c r="CE30" s="219"/>
      <c r="CF30" s="219"/>
      <c r="CG30" s="219"/>
      <c r="CH30" s="219"/>
      <c r="CI30" s="220"/>
      <c r="CJ30" s="17"/>
      <c r="CK30" s="173" t="s">
        <v>20</v>
      </c>
      <c r="CL30" s="215">
        <v>6</v>
      </c>
      <c r="CM30" s="216">
        <v>-33</v>
      </c>
      <c r="CN30" s="226">
        <v>2</v>
      </c>
      <c r="CO30" s="217"/>
      <c r="CP30" s="222" t="s">
        <v>218</v>
      </c>
      <c r="CQ30" s="315"/>
      <c r="CR30" s="219"/>
      <c r="CS30" s="219"/>
      <c r="CT30" s="219"/>
      <c r="CU30" s="219"/>
      <c r="CV30" s="219"/>
      <c r="CW30" s="219"/>
      <c r="CX30" s="219"/>
      <c r="CY30" s="219"/>
      <c r="CZ30" s="220"/>
      <c r="DA30" s="17"/>
    </row>
    <row r="31" spans="1:105" ht="24.75" customHeight="1">
      <c r="A31" s="2"/>
      <c r="B31" s="2"/>
      <c r="C31" s="2"/>
      <c r="D31" s="214" t="s">
        <v>20</v>
      </c>
      <c r="E31" s="215">
        <v>0</v>
      </c>
      <c r="F31" s="323">
        <v>-21</v>
      </c>
      <c r="G31" s="324"/>
      <c r="H31" s="325">
        <v>0</v>
      </c>
      <c r="I31" s="62"/>
      <c r="J31" s="222" t="s">
        <v>51</v>
      </c>
      <c r="K31" s="218"/>
      <c r="L31" s="218"/>
      <c r="M31" s="218"/>
      <c r="N31" s="218"/>
      <c r="O31" s="218"/>
      <c r="P31" s="218"/>
      <c r="Q31" s="218"/>
      <c r="R31" s="218"/>
      <c r="S31" s="318"/>
      <c r="T31" s="17"/>
      <c r="U31" s="214" t="s">
        <v>9</v>
      </c>
      <c r="V31" s="215">
        <v>1</v>
      </c>
      <c r="W31" s="323">
        <v>-37</v>
      </c>
      <c r="X31" s="324"/>
      <c r="Y31" s="325">
        <v>0</v>
      </c>
      <c r="Z31" s="320"/>
      <c r="AA31" s="222" t="s">
        <v>74</v>
      </c>
      <c r="AB31" s="316"/>
      <c r="AC31" s="316"/>
      <c r="AD31" s="316"/>
      <c r="AE31" s="316"/>
      <c r="AF31" s="316"/>
      <c r="AG31" s="316"/>
      <c r="AH31" s="316"/>
      <c r="AI31" s="316"/>
      <c r="AJ31" s="317"/>
      <c r="AK31" s="17"/>
      <c r="AL31" s="214" t="s">
        <v>9</v>
      </c>
      <c r="AM31" s="215">
        <v>1</v>
      </c>
      <c r="AN31" s="216">
        <v>-49</v>
      </c>
      <c r="AO31" s="226">
        <v>0</v>
      </c>
      <c r="AP31" s="217"/>
      <c r="AQ31" s="222" t="s">
        <v>118</v>
      </c>
      <c r="AR31" s="223"/>
      <c r="AS31" s="224"/>
      <c r="AT31" s="224"/>
      <c r="AU31" s="224"/>
      <c r="AV31" s="218"/>
      <c r="AW31" s="218"/>
      <c r="AX31" s="218"/>
      <c r="AY31" s="219"/>
      <c r="AZ31" s="219"/>
      <c r="BA31" s="220"/>
      <c r="BB31" s="17"/>
      <c r="BC31" s="173" t="s">
        <v>24</v>
      </c>
      <c r="BD31" s="215">
        <v>4</v>
      </c>
      <c r="BE31" s="216">
        <v>-30</v>
      </c>
      <c r="BF31" s="226">
        <v>1</v>
      </c>
      <c r="BG31" s="217"/>
      <c r="BH31" s="222" t="s">
        <v>119</v>
      </c>
      <c r="BI31" s="223"/>
      <c r="BJ31" s="224"/>
      <c r="BK31" s="224"/>
      <c r="BL31" s="224"/>
      <c r="BM31" s="218"/>
      <c r="BN31" s="218"/>
      <c r="BO31" s="218"/>
      <c r="BP31" s="219"/>
      <c r="BQ31" s="219"/>
      <c r="BR31" s="220"/>
      <c r="BS31" s="17"/>
      <c r="BT31" s="173" t="s">
        <v>19</v>
      </c>
      <c r="BU31" s="215">
        <v>5</v>
      </c>
      <c r="BV31" s="216">
        <v>-31</v>
      </c>
      <c r="BW31" s="226">
        <v>1</v>
      </c>
      <c r="BX31" s="217"/>
      <c r="BY31" s="222" t="s">
        <v>209</v>
      </c>
      <c r="BZ31" s="315"/>
      <c r="CA31" s="219"/>
      <c r="CB31" s="219"/>
      <c r="CC31" s="219"/>
      <c r="CD31" s="219"/>
      <c r="CE31" s="219"/>
      <c r="CF31" s="219"/>
      <c r="CG31" s="219"/>
      <c r="CH31" s="219"/>
      <c r="CI31" s="220"/>
      <c r="CJ31" s="17"/>
      <c r="CK31" s="173" t="s">
        <v>14</v>
      </c>
      <c r="CL31" s="215">
        <v>6</v>
      </c>
      <c r="CM31" s="216">
        <v>-48</v>
      </c>
      <c r="CN31" s="226">
        <v>2</v>
      </c>
      <c r="CO31" s="217"/>
      <c r="CP31" s="222" t="s">
        <v>207</v>
      </c>
      <c r="CQ31" s="315"/>
      <c r="CR31" s="219"/>
      <c r="CS31" s="219"/>
      <c r="CT31" s="219"/>
      <c r="CU31" s="219"/>
      <c r="CV31" s="219"/>
      <c r="CW31" s="219"/>
      <c r="CX31" s="219"/>
      <c r="CY31" s="219"/>
      <c r="CZ31" s="220"/>
      <c r="DA31" s="17"/>
    </row>
    <row r="32" spans="1:105" ht="24.75" customHeight="1">
      <c r="A32" s="2"/>
      <c r="B32" s="2"/>
      <c r="C32" s="2"/>
      <c r="D32" s="214" t="s">
        <v>9</v>
      </c>
      <c r="E32" s="215">
        <v>0</v>
      </c>
      <c r="F32" s="323">
        <v>-23</v>
      </c>
      <c r="G32" s="324"/>
      <c r="H32" s="325">
        <v>0</v>
      </c>
      <c r="I32" s="62"/>
      <c r="J32" s="222" t="s">
        <v>74</v>
      </c>
      <c r="K32" s="218"/>
      <c r="L32" s="218"/>
      <c r="M32" s="218"/>
      <c r="N32" s="218"/>
      <c r="O32" s="218"/>
      <c r="P32" s="218"/>
      <c r="Q32" s="218"/>
      <c r="R32" s="218"/>
      <c r="S32" s="318"/>
      <c r="T32" s="17"/>
      <c r="U32" s="214" t="s">
        <v>24</v>
      </c>
      <c r="V32" s="215">
        <v>0</v>
      </c>
      <c r="W32" s="323">
        <v>-36</v>
      </c>
      <c r="X32" s="324"/>
      <c r="Y32" s="325">
        <v>0</v>
      </c>
      <c r="Z32" s="321"/>
      <c r="AA32" s="222" t="s">
        <v>52</v>
      </c>
      <c r="AB32" s="316"/>
      <c r="AC32" s="316"/>
      <c r="AD32" s="316"/>
      <c r="AE32" s="316"/>
      <c r="AF32" s="316"/>
      <c r="AG32" s="316"/>
      <c r="AH32" s="316"/>
      <c r="AI32" s="316"/>
      <c r="AJ32" s="317"/>
      <c r="AK32" s="17"/>
      <c r="AL32" s="214" t="s">
        <v>15</v>
      </c>
      <c r="AM32" s="215">
        <v>1</v>
      </c>
      <c r="AN32" s="216">
        <v>-50</v>
      </c>
      <c r="AO32" s="226">
        <v>0</v>
      </c>
      <c r="AP32" s="217"/>
      <c r="AQ32" s="222" t="s">
        <v>121</v>
      </c>
      <c r="AR32" s="223"/>
      <c r="AS32" s="224"/>
      <c r="AT32" s="224"/>
      <c r="AU32" s="224"/>
      <c r="AV32" s="218"/>
      <c r="AW32" s="218"/>
      <c r="AX32" s="218"/>
      <c r="AY32" s="219"/>
      <c r="AZ32" s="219"/>
      <c r="BA32" s="220"/>
      <c r="BB32" s="17"/>
      <c r="BC32" s="173" t="s">
        <v>15</v>
      </c>
      <c r="BD32" s="215">
        <v>1</v>
      </c>
      <c r="BE32" s="216">
        <v>-73</v>
      </c>
      <c r="BF32" s="226">
        <v>0</v>
      </c>
      <c r="BG32" s="217"/>
      <c r="BH32" s="222" t="s">
        <v>121</v>
      </c>
      <c r="BI32" s="223"/>
      <c r="BJ32" s="224"/>
      <c r="BK32" s="224"/>
      <c r="BL32" s="224"/>
      <c r="BM32" s="218"/>
      <c r="BN32" s="218"/>
      <c r="BO32" s="218"/>
      <c r="BP32" s="219"/>
      <c r="BQ32" s="219"/>
      <c r="BR32" s="220"/>
      <c r="BS32" s="17"/>
      <c r="BT32" s="173" t="s">
        <v>15</v>
      </c>
      <c r="BU32" s="215">
        <v>2</v>
      </c>
      <c r="BV32" s="216">
        <v>-77</v>
      </c>
      <c r="BW32" s="226">
        <v>0</v>
      </c>
      <c r="BX32" s="217"/>
      <c r="BY32" s="222" t="s">
        <v>204</v>
      </c>
      <c r="BZ32" s="315"/>
      <c r="CA32" s="219"/>
      <c r="CB32" s="219"/>
      <c r="CC32" s="219"/>
      <c r="CD32" s="219"/>
      <c r="CE32" s="219"/>
      <c r="CF32" s="219"/>
      <c r="CG32" s="219"/>
      <c r="CH32" s="219"/>
      <c r="CI32" s="220"/>
      <c r="CJ32" s="17"/>
      <c r="CK32" s="173" t="s">
        <v>15</v>
      </c>
      <c r="CL32" s="215">
        <v>2</v>
      </c>
      <c r="CM32" s="216">
        <v>-89</v>
      </c>
      <c r="CN32" s="226">
        <v>0</v>
      </c>
      <c r="CO32" s="217"/>
      <c r="CP32" s="222" t="s">
        <v>211</v>
      </c>
      <c r="CQ32" s="315"/>
      <c r="CR32" s="219"/>
      <c r="CS32" s="219"/>
      <c r="CT32" s="219"/>
      <c r="CU32" s="219"/>
      <c r="CV32" s="219"/>
      <c r="CW32" s="219"/>
      <c r="CX32" s="219"/>
      <c r="CY32" s="219"/>
      <c r="CZ32" s="220"/>
      <c r="DA32" s="17"/>
    </row>
    <row r="33" spans="1:10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2"/>
      <c r="U33" s="2"/>
      <c r="V33" s="2"/>
      <c r="W33" s="2"/>
      <c r="X33" s="32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ht="12.75">
      <c r="S34" s="7"/>
    </row>
    <row r="39" ht="12.75">
      <c r="A39" s="3" t="s">
        <v>182</v>
      </c>
    </row>
    <row r="40" ht="12.75">
      <c r="A40" s="3" t="s">
        <v>183</v>
      </c>
    </row>
    <row r="41" ht="12.75">
      <c r="A41" s="3" t="s">
        <v>184</v>
      </c>
    </row>
  </sheetData>
  <sheetProtection password="CFE9" sheet="1" objects="1" scenarios="1"/>
  <mergeCells count="38">
    <mergeCell ref="CU2:CV2"/>
    <mergeCell ref="AA14:AJ14"/>
    <mergeCell ref="H2:I2"/>
    <mergeCell ref="J2:K2"/>
    <mergeCell ref="L2:M2"/>
    <mergeCell ref="N2:O2"/>
    <mergeCell ref="D13:R13"/>
    <mergeCell ref="U13:AI13"/>
    <mergeCell ref="BF2:BG2"/>
    <mergeCell ref="CK13:CY13"/>
    <mergeCell ref="BT13:CH13"/>
    <mergeCell ref="AR2:AS2"/>
    <mergeCell ref="AT2:AU2"/>
    <mergeCell ref="AV2:AW2"/>
    <mergeCell ref="CD2:CE2"/>
    <mergeCell ref="CB2:CC2"/>
    <mergeCell ref="BZ2:CA2"/>
    <mergeCell ref="BW2:BX2"/>
    <mergeCell ref="AO2:AP2"/>
    <mergeCell ref="BC13:BQ13"/>
    <mergeCell ref="BT1:CI1"/>
    <mergeCell ref="CK1:CZ1"/>
    <mergeCell ref="AA2:AB2"/>
    <mergeCell ref="AC2:AD2"/>
    <mergeCell ref="AE2:AF2"/>
    <mergeCell ref="BI2:BJ2"/>
    <mergeCell ref="BK2:BL2"/>
    <mergeCell ref="BM2:BN2"/>
    <mergeCell ref="CO2:CP2"/>
    <mergeCell ref="CQ2:CR2"/>
    <mergeCell ref="CS2:CT2"/>
    <mergeCell ref="A1:B1"/>
    <mergeCell ref="BC1:BR1"/>
    <mergeCell ref="AL13:AZ13"/>
    <mergeCell ref="D1:S1"/>
    <mergeCell ref="U1:AJ1"/>
    <mergeCell ref="AL1:BA1"/>
    <mergeCell ref="Y2:Z2"/>
  </mergeCells>
  <printOptions horizontalCentered="1" verticalCentered="1"/>
  <pageMargins left="0.32" right="0.16" top="0.5118110236220472" bottom="0.8661417322834646" header="0.3543307086614173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V41"/>
  <sheetViews>
    <sheetView zoomScalePageLayoutView="0" workbookViewId="0" topLeftCell="A1">
      <selection activeCell="C9" sqref="C9 E9 G9 I9 K9"/>
    </sheetView>
  </sheetViews>
  <sheetFormatPr defaultColWidth="9.140625" defaultRowHeight="12.75"/>
  <cols>
    <col min="1" max="1" width="23.57421875" style="3" customWidth="1"/>
    <col min="2" max="18" width="4.7109375" style="3" customWidth="1"/>
    <col min="19" max="19" width="2.28125" style="3" customWidth="1"/>
    <col min="20" max="20" width="0" style="3" hidden="1" customWidth="1"/>
    <col min="21" max="21" width="22.7109375" style="3" bestFit="1" customWidth="1"/>
    <col min="22" max="22" width="18.00390625" style="3" bestFit="1" customWidth="1"/>
    <col min="23" max="16384" width="9.140625" style="3" customWidth="1"/>
  </cols>
  <sheetData>
    <row r="1" spans="1:21" ht="15.75" customHeight="1">
      <c r="A1" s="380" t="s">
        <v>85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269"/>
      <c r="R1" s="269"/>
      <c r="S1"/>
      <c r="T1"/>
      <c r="U1"/>
    </row>
    <row r="2" spans="1:21" ht="15.7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5"/>
      <c r="Q2" s="269"/>
      <c r="R2" s="269"/>
      <c r="S2"/>
      <c r="T2"/>
      <c r="U2"/>
    </row>
    <row r="3" spans="1:21" ht="15.75" customHeigh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269"/>
      <c r="R3" s="269"/>
      <c r="S3"/>
      <c r="T3"/>
      <c r="U3"/>
    </row>
    <row r="4" spans="1:21" ht="15.75" customHeight="1" thickBo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8"/>
      <c r="Q4" s="269"/>
      <c r="R4" s="269"/>
      <c r="S4"/>
      <c r="T4"/>
      <c r="U4"/>
    </row>
    <row r="5" spans="1:21" ht="24.75" customHeight="1">
      <c r="A5" s="389" t="s">
        <v>0</v>
      </c>
      <c r="B5" s="391" t="s">
        <v>86</v>
      </c>
      <c r="C5" s="393" t="s">
        <v>86</v>
      </c>
      <c r="D5" s="391" t="s">
        <v>87</v>
      </c>
      <c r="E5" s="393" t="s">
        <v>87</v>
      </c>
      <c r="F5" s="391" t="s">
        <v>88</v>
      </c>
      <c r="G5" s="393" t="s">
        <v>88</v>
      </c>
      <c r="H5" s="391" t="s">
        <v>89</v>
      </c>
      <c r="I5" s="393" t="s">
        <v>89</v>
      </c>
      <c r="J5" s="372" t="s">
        <v>90</v>
      </c>
      <c r="K5" s="374" t="s">
        <v>90</v>
      </c>
      <c r="L5" s="376" t="s">
        <v>91</v>
      </c>
      <c r="M5" s="378" t="s">
        <v>91</v>
      </c>
      <c r="N5" s="366" t="s">
        <v>92</v>
      </c>
      <c r="O5" s="368" t="s">
        <v>93</v>
      </c>
      <c r="P5" s="370" t="s">
        <v>36</v>
      </c>
      <c r="Q5" s="271"/>
      <c r="R5" s="271"/>
      <c r="S5"/>
      <c r="T5"/>
      <c r="U5"/>
    </row>
    <row r="6" spans="1:21" ht="24.75" customHeight="1" thickBot="1">
      <c r="A6" s="390"/>
      <c r="B6" s="392"/>
      <c r="C6" s="394"/>
      <c r="D6" s="392"/>
      <c r="E6" s="394"/>
      <c r="F6" s="392"/>
      <c r="G6" s="394"/>
      <c r="H6" s="392"/>
      <c r="I6" s="394"/>
      <c r="J6" s="373"/>
      <c r="K6" s="375"/>
      <c r="L6" s="377"/>
      <c r="M6" s="379"/>
      <c r="N6" s="367"/>
      <c r="O6" s="369"/>
      <c r="P6" s="371"/>
      <c r="Q6" s="271"/>
      <c r="R6" s="271"/>
      <c r="S6"/>
      <c r="T6" s="175" t="s">
        <v>94</v>
      </c>
      <c r="U6" s="227" t="s">
        <v>37</v>
      </c>
    </row>
    <row r="7" spans="1:22" ht="24.75" customHeight="1">
      <c r="A7" s="197" t="s">
        <v>12</v>
      </c>
      <c r="B7" s="233">
        <v>11</v>
      </c>
      <c r="C7" s="231">
        <v>4</v>
      </c>
      <c r="D7" s="233">
        <v>0</v>
      </c>
      <c r="E7" s="231">
        <v>1</v>
      </c>
      <c r="F7" s="233">
        <v>8</v>
      </c>
      <c r="G7" s="231">
        <v>5</v>
      </c>
      <c r="H7" s="233">
        <v>1</v>
      </c>
      <c r="I7" s="231">
        <v>6</v>
      </c>
      <c r="J7" s="233">
        <v>8</v>
      </c>
      <c r="K7" s="231">
        <v>0</v>
      </c>
      <c r="L7" s="236">
        <f aca="true" t="shared" si="0" ref="L7:L24">SUM(B7,D7,F7,H7,J7)</f>
        <v>28</v>
      </c>
      <c r="M7" s="238">
        <f aca="true" t="shared" si="1" ref="M7:M24">SUM(C7,E7,G7,I7,K7)</f>
        <v>16</v>
      </c>
      <c r="N7" s="240">
        <f aca="true" t="shared" si="2" ref="N7:N24">SUM(L7,M7)</f>
        <v>44</v>
      </c>
      <c r="O7" s="242">
        <f aca="true" t="shared" si="3" ref="O7:O24">IF(L7&gt;M7,L7,M7)</f>
        <v>28</v>
      </c>
      <c r="P7" s="244">
        <v>18</v>
      </c>
      <c r="Q7" s="272">
        <f>SUM(P7*2/5)</f>
        <v>7.2</v>
      </c>
      <c r="R7" s="272"/>
      <c r="S7"/>
      <c r="T7" s="177"/>
      <c r="U7" s="246" t="s">
        <v>155</v>
      </c>
      <c r="V7" s="246" t="s">
        <v>155</v>
      </c>
    </row>
    <row r="8" spans="1:22" ht="24.75" customHeight="1">
      <c r="A8" s="198" t="s">
        <v>10</v>
      </c>
      <c r="B8" s="234">
        <v>8</v>
      </c>
      <c r="C8" s="232">
        <v>11</v>
      </c>
      <c r="D8" s="234">
        <v>3</v>
      </c>
      <c r="E8" s="232">
        <v>4</v>
      </c>
      <c r="F8" s="234">
        <v>0</v>
      </c>
      <c r="G8" s="232">
        <v>1</v>
      </c>
      <c r="H8" s="234">
        <v>0</v>
      </c>
      <c r="I8" s="232">
        <v>3</v>
      </c>
      <c r="J8" s="234">
        <v>5</v>
      </c>
      <c r="K8" s="232">
        <v>5</v>
      </c>
      <c r="L8" s="237">
        <f t="shared" si="0"/>
        <v>16</v>
      </c>
      <c r="M8" s="239">
        <f t="shared" si="1"/>
        <v>24</v>
      </c>
      <c r="N8" s="241">
        <f t="shared" si="2"/>
        <v>40</v>
      </c>
      <c r="O8" s="243">
        <f t="shared" si="3"/>
        <v>24</v>
      </c>
      <c r="P8" s="245">
        <v>17</v>
      </c>
      <c r="Q8" s="272">
        <f aca="true" t="shared" si="4" ref="Q8:Q24">SUM(P8*2/5)</f>
        <v>6.8</v>
      </c>
      <c r="R8" s="272"/>
      <c r="S8"/>
      <c r="T8" s="177"/>
      <c r="U8" s="246" t="s">
        <v>153</v>
      </c>
      <c r="V8" s="246" t="s">
        <v>153</v>
      </c>
    </row>
    <row r="9" spans="1:22" ht="24.75" customHeight="1">
      <c r="A9" s="198" t="s">
        <v>13</v>
      </c>
      <c r="B9" s="234">
        <v>3</v>
      </c>
      <c r="C9" s="232">
        <v>11</v>
      </c>
      <c r="D9" s="234">
        <v>1</v>
      </c>
      <c r="E9" s="232">
        <v>6</v>
      </c>
      <c r="F9" s="234">
        <v>0</v>
      </c>
      <c r="G9" s="232">
        <v>2</v>
      </c>
      <c r="H9" s="234">
        <v>3</v>
      </c>
      <c r="I9" s="232">
        <v>0</v>
      </c>
      <c r="J9" s="234">
        <v>3</v>
      </c>
      <c r="K9" s="232">
        <v>0</v>
      </c>
      <c r="L9" s="237">
        <f t="shared" si="0"/>
        <v>10</v>
      </c>
      <c r="M9" s="239">
        <f t="shared" si="1"/>
        <v>19</v>
      </c>
      <c r="N9" s="241">
        <f t="shared" si="2"/>
        <v>29</v>
      </c>
      <c r="O9" s="243">
        <f t="shared" si="3"/>
        <v>19</v>
      </c>
      <c r="P9" s="245">
        <v>16</v>
      </c>
      <c r="Q9" s="272">
        <f t="shared" si="4"/>
        <v>6.4</v>
      </c>
      <c r="R9" s="272"/>
      <c r="S9"/>
      <c r="T9" s="177"/>
      <c r="U9" s="246" t="s">
        <v>148</v>
      </c>
      <c r="V9" s="246" t="s">
        <v>148</v>
      </c>
    </row>
    <row r="10" spans="1:22" ht="24.75" customHeight="1">
      <c r="A10" s="198" t="s">
        <v>24</v>
      </c>
      <c r="B10" s="235">
        <v>3</v>
      </c>
      <c r="C10" s="191">
        <v>6</v>
      </c>
      <c r="D10" s="235">
        <v>3</v>
      </c>
      <c r="E10" s="191">
        <v>5</v>
      </c>
      <c r="F10" s="235">
        <v>3</v>
      </c>
      <c r="G10" s="191">
        <v>0</v>
      </c>
      <c r="H10" s="235">
        <v>0</v>
      </c>
      <c r="I10" s="191">
        <v>5</v>
      </c>
      <c r="J10" s="235">
        <v>0</v>
      </c>
      <c r="K10" s="191">
        <v>3</v>
      </c>
      <c r="L10" s="237">
        <f t="shared" si="0"/>
        <v>9</v>
      </c>
      <c r="M10" s="239">
        <f t="shared" si="1"/>
        <v>19</v>
      </c>
      <c r="N10" s="241">
        <f t="shared" si="2"/>
        <v>28</v>
      </c>
      <c r="O10" s="243">
        <f t="shared" si="3"/>
        <v>19</v>
      </c>
      <c r="P10" s="245">
        <v>15</v>
      </c>
      <c r="Q10" s="272">
        <f t="shared" si="4"/>
        <v>6</v>
      </c>
      <c r="R10" s="272"/>
      <c r="S10"/>
      <c r="T10" s="177"/>
      <c r="U10" s="246" t="s">
        <v>146</v>
      </c>
      <c r="V10" s="246" t="s">
        <v>146</v>
      </c>
    </row>
    <row r="11" spans="1:22" ht="24.75" customHeight="1">
      <c r="A11" s="198" t="s">
        <v>21</v>
      </c>
      <c r="B11" s="234">
        <v>9</v>
      </c>
      <c r="C11" s="232">
        <v>0</v>
      </c>
      <c r="D11" s="234">
        <v>3</v>
      </c>
      <c r="E11" s="232">
        <v>3</v>
      </c>
      <c r="F11" s="234">
        <v>3</v>
      </c>
      <c r="G11" s="232">
        <v>9</v>
      </c>
      <c r="H11" s="234">
        <v>3</v>
      </c>
      <c r="I11" s="232">
        <v>0</v>
      </c>
      <c r="J11" s="234">
        <v>0</v>
      </c>
      <c r="K11" s="232">
        <v>5</v>
      </c>
      <c r="L11" s="237">
        <f t="shared" si="0"/>
        <v>18</v>
      </c>
      <c r="M11" s="239">
        <f t="shared" si="1"/>
        <v>17</v>
      </c>
      <c r="N11" s="241">
        <f t="shared" si="2"/>
        <v>35</v>
      </c>
      <c r="O11" s="243">
        <f t="shared" si="3"/>
        <v>18</v>
      </c>
      <c r="P11" s="244">
        <v>14</v>
      </c>
      <c r="Q11" s="272">
        <f t="shared" si="4"/>
        <v>5.6</v>
      </c>
      <c r="R11" s="272"/>
      <c r="S11"/>
      <c r="T11" s="177"/>
      <c r="U11" s="246" t="s">
        <v>154</v>
      </c>
      <c r="V11" s="246" t="s">
        <v>154</v>
      </c>
    </row>
    <row r="12" spans="1:22" ht="24.75" customHeight="1">
      <c r="A12" s="198" t="s">
        <v>22</v>
      </c>
      <c r="B12" s="234">
        <v>3</v>
      </c>
      <c r="C12" s="232">
        <v>3</v>
      </c>
      <c r="D12" s="234">
        <v>0</v>
      </c>
      <c r="E12" s="232">
        <v>6</v>
      </c>
      <c r="F12" s="234">
        <v>2</v>
      </c>
      <c r="G12" s="232">
        <v>1</v>
      </c>
      <c r="H12" s="234">
        <v>0</v>
      </c>
      <c r="I12" s="232">
        <v>0</v>
      </c>
      <c r="J12" s="234">
        <v>5</v>
      </c>
      <c r="K12" s="232">
        <v>8</v>
      </c>
      <c r="L12" s="237">
        <f t="shared" si="0"/>
        <v>10</v>
      </c>
      <c r="M12" s="239">
        <f t="shared" si="1"/>
        <v>18</v>
      </c>
      <c r="N12" s="241">
        <f t="shared" si="2"/>
        <v>28</v>
      </c>
      <c r="O12" s="243">
        <f t="shared" si="3"/>
        <v>18</v>
      </c>
      <c r="P12" s="245">
        <v>13</v>
      </c>
      <c r="Q12" s="272">
        <f t="shared" si="4"/>
        <v>5.2</v>
      </c>
      <c r="R12" s="272"/>
      <c r="S12"/>
      <c r="T12" s="177"/>
      <c r="U12" s="246" t="s">
        <v>151</v>
      </c>
      <c r="V12" s="246" t="s">
        <v>151</v>
      </c>
    </row>
    <row r="13" spans="1:22" ht="24.75" customHeight="1">
      <c r="A13" s="198" t="s">
        <v>14</v>
      </c>
      <c r="B13" s="234">
        <v>3</v>
      </c>
      <c r="C13" s="232">
        <v>0</v>
      </c>
      <c r="D13" s="234">
        <v>3</v>
      </c>
      <c r="E13" s="232">
        <v>9</v>
      </c>
      <c r="F13" s="234">
        <v>0</v>
      </c>
      <c r="G13" s="232">
        <v>0</v>
      </c>
      <c r="H13" s="234">
        <v>0</v>
      </c>
      <c r="I13" s="232">
        <v>3</v>
      </c>
      <c r="J13" s="234">
        <v>0</v>
      </c>
      <c r="K13" s="232">
        <v>5</v>
      </c>
      <c r="L13" s="237">
        <f t="shared" si="0"/>
        <v>6</v>
      </c>
      <c r="M13" s="239">
        <f t="shared" si="1"/>
        <v>17</v>
      </c>
      <c r="N13" s="241">
        <f t="shared" si="2"/>
        <v>23</v>
      </c>
      <c r="O13" s="243">
        <f t="shared" si="3"/>
        <v>17</v>
      </c>
      <c r="P13" s="245">
        <v>12</v>
      </c>
      <c r="Q13" s="272">
        <f t="shared" si="4"/>
        <v>4.8</v>
      </c>
      <c r="R13" s="272"/>
      <c r="S13"/>
      <c r="T13" s="177"/>
      <c r="U13" s="246" t="s">
        <v>142</v>
      </c>
      <c r="V13" s="246" t="s">
        <v>142</v>
      </c>
    </row>
    <row r="14" spans="1:22" ht="24.75" customHeight="1">
      <c r="A14" s="198" t="s">
        <v>18</v>
      </c>
      <c r="B14" s="234">
        <v>0</v>
      </c>
      <c r="C14" s="232">
        <v>6</v>
      </c>
      <c r="D14" s="234">
        <v>3</v>
      </c>
      <c r="E14" s="232">
        <v>3</v>
      </c>
      <c r="F14" s="234">
        <v>2</v>
      </c>
      <c r="G14" s="232">
        <v>3</v>
      </c>
      <c r="H14" s="234">
        <v>0</v>
      </c>
      <c r="I14" s="232">
        <v>3</v>
      </c>
      <c r="J14" s="234">
        <v>5</v>
      </c>
      <c r="K14" s="232">
        <v>0</v>
      </c>
      <c r="L14" s="237">
        <f t="shared" si="0"/>
        <v>10</v>
      </c>
      <c r="M14" s="239">
        <f t="shared" si="1"/>
        <v>15</v>
      </c>
      <c r="N14" s="241">
        <f t="shared" si="2"/>
        <v>25</v>
      </c>
      <c r="O14" s="243">
        <f t="shared" si="3"/>
        <v>15</v>
      </c>
      <c r="P14" s="245">
        <v>11</v>
      </c>
      <c r="Q14" s="272">
        <f t="shared" si="4"/>
        <v>4.4</v>
      </c>
      <c r="R14" s="272"/>
      <c r="S14"/>
      <c r="T14" s="177"/>
      <c r="U14" s="246" t="s">
        <v>149</v>
      </c>
      <c r="V14" s="246" t="s">
        <v>149</v>
      </c>
    </row>
    <row r="15" spans="1:22" ht="24.75" customHeight="1">
      <c r="A15" s="198" t="s">
        <v>8</v>
      </c>
      <c r="B15" s="234">
        <v>6</v>
      </c>
      <c r="C15" s="232">
        <v>9</v>
      </c>
      <c r="D15" s="234">
        <v>0</v>
      </c>
      <c r="E15" s="232">
        <v>3</v>
      </c>
      <c r="F15" s="234">
        <v>0</v>
      </c>
      <c r="G15" s="232">
        <v>1</v>
      </c>
      <c r="H15" s="234">
        <v>1</v>
      </c>
      <c r="I15" s="232">
        <v>0</v>
      </c>
      <c r="J15" s="234">
        <v>3</v>
      </c>
      <c r="K15" s="232">
        <v>0</v>
      </c>
      <c r="L15" s="237">
        <f t="shared" si="0"/>
        <v>10</v>
      </c>
      <c r="M15" s="239">
        <f t="shared" si="1"/>
        <v>13</v>
      </c>
      <c r="N15" s="241">
        <f t="shared" si="2"/>
        <v>23</v>
      </c>
      <c r="O15" s="243">
        <f t="shared" si="3"/>
        <v>13</v>
      </c>
      <c r="P15" s="244">
        <v>10</v>
      </c>
      <c r="Q15" s="272">
        <f t="shared" si="4"/>
        <v>4</v>
      </c>
      <c r="R15" s="272"/>
      <c r="S15"/>
      <c r="T15" s="177"/>
      <c r="U15" s="246" t="s">
        <v>150</v>
      </c>
      <c r="V15" s="246" t="s">
        <v>150</v>
      </c>
    </row>
    <row r="16" spans="1:22" ht="24.75" customHeight="1">
      <c r="A16" s="198" t="s">
        <v>16</v>
      </c>
      <c r="B16" s="234">
        <v>0</v>
      </c>
      <c r="C16" s="232">
        <v>9</v>
      </c>
      <c r="D16" s="234">
        <v>0</v>
      </c>
      <c r="E16" s="232">
        <v>0</v>
      </c>
      <c r="F16" s="234">
        <v>1</v>
      </c>
      <c r="G16" s="232">
        <v>1</v>
      </c>
      <c r="H16" s="234">
        <v>6</v>
      </c>
      <c r="I16" s="232">
        <v>3</v>
      </c>
      <c r="J16" s="234">
        <v>0</v>
      </c>
      <c r="K16" s="232">
        <v>0</v>
      </c>
      <c r="L16" s="237">
        <f t="shared" si="0"/>
        <v>7</v>
      </c>
      <c r="M16" s="239">
        <f t="shared" si="1"/>
        <v>13</v>
      </c>
      <c r="N16" s="241">
        <f t="shared" si="2"/>
        <v>20</v>
      </c>
      <c r="O16" s="243">
        <f t="shared" si="3"/>
        <v>13</v>
      </c>
      <c r="P16" s="245">
        <v>9</v>
      </c>
      <c r="Q16" s="272">
        <f t="shared" si="4"/>
        <v>3.6</v>
      </c>
      <c r="R16" s="272"/>
      <c r="S16"/>
      <c r="T16" s="177"/>
      <c r="U16" s="246" t="s">
        <v>144</v>
      </c>
      <c r="V16" s="246" t="s">
        <v>144</v>
      </c>
    </row>
    <row r="17" spans="1:22" ht="24.75" customHeight="1">
      <c r="A17" s="198" t="s">
        <v>23</v>
      </c>
      <c r="B17" s="234">
        <v>3</v>
      </c>
      <c r="C17" s="232">
        <v>3</v>
      </c>
      <c r="D17" s="234">
        <v>0</v>
      </c>
      <c r="E17" s="232">
        <v>0</v>
      </c>
      <c r="F17" s="234">
        <v>4</v>
      </c>
      <c r="G17" s="232">
        <v>4</v>
      </c>
      <c r="H17" s="234">
        <v>0</v>
      </c>
      <c r="I17" s="232">
        <v>0</v>
      </c>
      <c r="J17" s="234">
        <v>5</v>
      </c>
      <c r="K17" s="232">
        <v>5</v>
      </c>
      <c r="L17" s="237">
        <f t="shared" si="0"/>
        <v>12</v>
      </c>
      <c r="M17" s="239">
        <f t="shared" si="1"/>
        <v>12</v>
      </c>
      <c r="N17" s="241">
        <f t="shared" si="2"/>
        <v>24</v>
      </c>
      <c r="O17" s="243">
        <f t="shared" si="3"/>
        <v>12</v>
      </c>
      <c r="P17" s="245">
        <v>8</v>
      </c>
      <c r="Q17" s="272">
        <f t="shared" si="4"/>
        <v>3.2</v>
      </c>
      <c r="R17" s="272"/>
      <c r="S17"/>
      <c r="T17" s="177"/>
      <c r="U17" s="246" t="s">
        <v>152</v>
      </c>
      <c r="V17" s="246" t="s">
        <v>152</v>
      </c>
    </row>
    <row r="18" spans="1:22" ht="24.75" customHeight="1">
      <c r="A18" s="198" t="s">
        <v>9</v>
      </c>
      <c r="B18" s="234">
        <v>0</v>
      </c>
      <c r="C18" s="232">
        <v>6</v>
      </c>
      <c r="D18" s="234">
        <v>0</v>
      </c>
      <c r="E18" s="232">
        <v>3</v>
      </c>
      <c r="F18" s="234">
        <v>0</v>
      </c>
      <c r="G18" s="232">
        <v>0</v>
      </c>
      <c r="H18" s="234">
        <v>0</v>
      </c>
      <c r="I18" s="232">
        <v>3</v>
      </c>
      <c r="J18" s="234">
        <v>3</v>
      </c>
      <c r="K18" s="232">
        <v>0</v>
      </c>
      <c r="L18" s="237">
        <f t="shared" si="0"/>
        <v>3</v>
      </c>
      <c r="M18" s="239">
        <f t="shared" si="1"/>
        <v>12</v>
      </c>
      <c r="N18" s="241">
        <f t="shared" si="2"/>
        <v>15</v>
      </c>
      <c r="O18" s="243">
        <f t="shared" si="3"/>
        <v>12</v>
      </c>
      <c r="P18" s="245">
        <v>7</v>
      </c>
      <c r="Q18" s="272">
        <f t="shared" si="4"/>
        <v>2.8</v>
      </c>
      <c r="R18" s="272"/>
      <c r="S18"/>
      <c r="T18" s="177"/>
      <c r="U18" s="246" t="s">
        <v>140</v>
      </c>
      <c r="V18" s="246" t="s">
        <v>140</v>
      </c>
    </row>
    <row r="19" spans="1:22" ht="24.75" customHeight="1">
      <c r="A19" s="198" t="s">
        <v>20</v>
      </c>
      <c r="B19" s="234">
        <v>3</v>
      </c>
      <c r="C19" s="232">
        <v>0</v>
      </c>
      <c r="D19" s="234">
        <v>3</v>
      </c>
      <c r="E19" s="232">
        <v>11</v>
      </c>
      <c r="F19" s="234">
        <v>0</v>
      </c>
      <c r="G19" s="232">
        <v>0</v>
      </c>
      <c r="H19" s="234">
        <v>0</v>
      </c>
      <c r="I19" s="232">
        <v>0</v>
      </c>
      <c r="J19" s="234">
        <v>0</v>
      </c>
      <c r="K19" s="232">
        <v>0</v>
      </c>
      <c r="L19" s="237">
        <f t="shared" si="0"/>
        <v>6</v>
      </c>
      <c r="M19" s="239">
        <f t="shared" si="1"/>
        <v>11</v>
      </c>
      <c r="N19" s="241">
        <f t="shared" si="2"/>
        <v>17</v>
      </c>
      <c r="O19" s="243">
        <f t="shared" si="3"/>
        <v>11</v>
      </c>
      <c r="P19" s="244">
        <v>6</v>
      </c>
      <c r="Q19" s="272">
        <f t="shared" si="4"/>
        <v>2.4</v>
      </c>
      <c r="R19" s="272"/>
      <c r="S19"/>
      <c r="T19" s="177"/>
      <c r="U19" s="246" t="s">
        <v>143</v>
      </c>
      <c r="V19" s="246" t="s">
        <v>143</v>
      </c>
    </row>
    <row r="20" spans="1:22" ht="24.75" customHeight="1">
      <c r="A20" s="198" t="s">
        <v>11</v>
      </c>
      <c r="B20" s="234">
        <v>3</v>
      </c>
      <c r="C20" s="232">
        <v>3</v>
      </c>
      <c r="D20" s="234">
        <v>1</v>
      </c>
      <c r="E20" s="232">
        <v>0</v>
      </c>
      <c r="F20" s="234">
        <v>0</v>
      </c>
      <c r="G20" s="232">
        <v>4</v>
      </c>
      <c r="H20" s="234">
        <v>5</v>
      </c>
      <c r="I20" s="232">
        <v>0</v>
      </c>
      <c r="J20" s="234">
        <v>0</v>
      </c>
      <c r="K20" s="232">
        <v>0</v>
      </c>
      <c r="L20" s="237">
        <f t="shared" si="0"/>
        <v>9</v>
      </c>
      <c r="M20" s="239">
        <f t="shared" si="1"/>
        <v>7</v>
      </c>
      <c r="N20" s="241">
        <f t="shared" si="2"/>
        <v>16</v>
      </c>
      <c r="O20" s="243">
        <f t="shared" si="3"/>
        <v>9</v>
      </c>
      <c r="P20" s="245">
        <v>5</v>
      </c>
      <c r="Q20" s="272">
        <f t="shared" si="4"/>
        <v>2</v>
      </c>
      <c r="R20" s="272"/>
      <c r="S20"/>
      <c r="T20" s="177"/>
      <c r="U20" s="246" t="s">
        <v>147</v>
      </c>
      <c r="V20" s="246" t="s">
        <v>147</v>
      </c>
    </row>
    <row r="21" spans="1:22" ht="24.75" customHeight="1">
      <c r="A21" s="198" t="s">
        <v>17</v>
      </c>
      <c r="B21" s="234">
        <v>0</v>
      </c>
      <c r="C21" s="232">
        <v>0</v>
      </c>
      <c r="D21" s="234">
        <v>4</v>
      </c>
      <c r="E21" s="232">
        <v>3</v>
      </c>
      <c r="F21" s="234">
        <v>0</v>
      </c>
      <c r="G21" s="232">
        <v>3</v>
      </c>
      <c r="H21" s="234">
        <v>0</v>
      </c>
      <c r="I21" s="232">
        <v>0</v>
      </c>
      <c r="J21" s="234">
        <v>0</v>
      </c>
      <c r="K21" s="232">
        <v>3</v>
      </c>
      <c r="L21" s="237">
        <f t="shared" si="0"/>
        <v>4</v>
      </c>
      <c r="M21" s="239">
        <f t="shared" si="1"/>
        <v>9</v>
      </c>
      <c r="N21" s="241">
        <f t="shared" si="2"/>
        <v>13</v>
      </c>
      <c r="O21" s="243">
        <f t="shared" si="3"/>
        <v>9</v>
      </c>
      <c r="P21" s="245">
        <v>4</v>
      </c>
      <c r="Q21" s="272">
        <f t="shared" si="4"/>
        <v>1.6</v>
      </c>
      <c r="R21" s="272"/>
      <c r="S21"/>
      <c r="T21" s="177"/>
      <c r="U21" s="246" t="s">
        <v>141</v>
      </c>
      <c r="V21" s="246" t="s">
        <v>141</v>
      </c>
    </row>
    <row r="22" spans="1:22" ht="24.75" customHeight="1">
      <c r="A22" s="198" t="s">
        <v>25</v>
      </c>
      <c r="B22" s="235">
        <v>0</v>
      </c>
      <c r="C22" s="191">
        <v>1</v>
      </c>
      <c r="D22" s="235">
        <v>3</v>
      </c>
      <c r="E22" s="191">
        <v>3</v>
      </c>
      <c r="F22" s="235">
        <v>0</v>
      </c>
      <c r="G22" s="191">
        <v>1</v>
      </c>
      <c r="H22" s="235">
        <v>0</v>
      </c>
      <c r="I22" s="191">
        <v>0</v>
      </c>
      <c r="J22" s="235">
        <v>5</v>
      </c>
      <c r="K22" s="191">
        <v>0</v>
      </c>
      <c r="L22" s="237">
        <f t="shared" si="0"/>
        <v>8</v>
      </c>
      <c r="M22" s="239">
        <f t="shared" si="1"/>
        <v>5</v>
      </c>
      <c r="N22" s="241">
        <f t="shared" si="2"/>
        <v>13</v>
      </c>
      <c r="O22" s="243">
        <f t="shared" si="3"/>
        <v>8</v>
      </c>
      <c r="P22" s="245">
        <v>3</v>
      </c>
      <c r="Q22" s="272">
        <f t="shared" si="4"/>
        <v>1.2</v>
      </c>
      <c r="R22" s="272"/>
      <c r="S22"/>
      <c r="T22" s="177"/>
      <c r="U22" s="246" t="s">
        <v>145</v>
      </c>
      <c r="V22" s="246" t="s">
        <v>145</v>
      </c>
    </row>
    <row r="23" spans="1:22" ht="24.75" customHeight="1">
      <c r="A23" s="198" t="s">
        <v>19</v>
      </c>
      <c r="B23" s="234">
        <v>0</v>
      </c>
      <c r="C23" s="232">
        <v>1</v>
      </c>
      <c r="D23" s="234">
        <v>0</v>
      </c>
      <c r="E23" s="232">
        <v>1</v>
      </c>
      <c r="F23" s="234">
        <v>0</v>
      </c>
      <c r="G23" s="232">
        <v>3</v>
      </c>
      <c r="H23" s="234">
        <v>0</v>
      </c>
      <c r="I23" s="232">
        <v>0</v>
      </c>
      <c r="J23" s="234">
        <v>0</v>
      </c>
      <c r="K23" s="232">
        <v>0</v>
      </c>
      <c r="L23" s="237">
        <f t="shared" si="0"/>
        <v>0</v>
      </c>
      <c r="M23" s="239">
        <f t="shared" si="1"/>
        <v>5</v>
      </c>
      <c r="N23" s="241">
        <f t="shared" si="2"/>
        <v>5</v>
      </c>
      <c r="O23" s="243">
        <f t="shared" si="3"/>
        <v>5</v>
      </c>
      <c r="P23" s="244">
        <v>2</v>
      </c>
      <c r="Q23" s="272">
        <f t="shared" si="4"/>
        <v>0.8</v>
      </c>
      <c r="R23" s="272"/>
      <c r="S23"/>
      <c r="T23" s="177"/>
      <c r="U23" s="246" t="s">
        <v>176</v>
      </c>
      <c r="V23" s="246" t="s">
        <v>138</v>
      </c>
    </row>
    <row r="24" spans="1:22" ht="24.75" customHeight="1">
      <c r="A24" s="198" t="s">
        <v>15</v>
      </c>
      <c r="B24" s="234">
        <v>0</v>
      </c>
      <c r="C24" s="232">
        <v>0</v>
      </c>
      <c r="D24" s="234">
        <v>0</v>
      </c>
      <c r="E24" s="232">
        <v>0</v>
      </c>
      <c r="F24" s="234">
        <v>0</v>
      </c>
      <c r="G24" s="232">
        <v>0</v>
      </c>
      <c r="H24" s="234">
        <v>0</v>
      </c>
      <c r="I24" s="232">
        <v>0</v>
      </c>
      <c r="J24" s="234">
        <v>0</v>
      </c>
      <c r="K24" s="232">
        <v>0</v>
      </c>
      <c r="L24" s="237">
        <f t="shared" si="0"/>
        <v>0</v>
      </c>
      <c r="M24" s="239">
        <f t="shared" si="1"/>
        <v>0</v>
      </c>
      <c r="N24" s="241">
        <f t="shared" si="2"/>
        <v>0</v>
      </c>
      <c r="O24" s="243">
        <f t="shared" si="3"/>
        <v>0</v>
      </c>
      <c r="P24" s="245">
        <v>1</v>
      </c>
      <c r="Q24" s="272">
        <f t="shared" si="4"/>
        <v>0.4</v>
      </c>
      <c r="R24" s="272"/>
      <c r="S24"/>
      <c r="T24" s="177"/>
      <c r="U24" s="246" t="s">
        <v>139</v>
      </c>
      <c r="V24" s="246" t="s">
        <v>139</v>
      </c>
    </row>
    <row r="25" spans="1:19" ht="24.7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</row>
    <row r="26" spans="1:19" ht="24.7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</row>
    <row r="27" spans="1:19" ht="24.7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8" spans="1:19" ht="24.7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</row>
    <row r="29" spans="1:19" ht="24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</row>
    <row r="30" spans="1:19" ht="24.7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</row>
    <row r="31" spans="1:19" ht="24.7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</row>
    <row r="32" spans="1:19" ht="24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</row>
    <row r="33" spans="1:19" ht="12.7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</row>
    <row r="34" spans="1:19" ht="12.7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</row>
    <row r="35" spans="1:19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  <row r="38" spans="1:19" ht="12.7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</row>
    <row r="39" spans="1:19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1:19" ht="12.7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</row>
    <row r="41" spans="1:19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</sheetData>
  <sheetProtection password="CF29" sheet="1" objects="1" scenarios="1"/>
  <mergeCells count="17">
    <mergeCell ref="A1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J5:J6"/>
    <mergeCell ref="K5:K6"/>
    <mergeCell ref="L5:L6"/>
    <mergeCell ref="M5:M6"/>
  </mergeCells>
  <printOptions/>
  <pageMargins left="0.75" right="0.75" top="0.32" bottom="0.23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W41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23.57421875" style="3" customWidth="1"/>
    <col min="2" max="15" width="4.7109375" style="3" customWidth="1"/>
    <col min="16" max="19" width="5.28125" style="3" customWidth="1"/>
    <col min="20" max="20" width="2.28125" style="3" customWidth="1"/>
    <col min="21" max="21" width="0" style="3" hidden="1" customWidth="1"/>
    <col min="22" max="22" width="17.140625" style="3" customWidth="1"/>
    <col min="23" max="23" width="17.7109375" style="3" customWidth="1"/>
    <col min="24" max="16384" width="9.140625" style="3" customWidth="1"/>
  </cols>
  <sheetData>
    <row r="1" spans="1:22" ht="15.75" customHeight="1">
      <c r="A1" s="407" t="s">
        <v>95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/>
      <c r="Q1" s="270"/>
      <c r="R1" s="270"/>
      <c r="S1" s="270"/>
      <c r="T1"/>
      <c r="U1"/>
      <c r="V1"/>
    </row>
    <row r="2" spans="1:22" ht="15.75" customHeigh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2"/>
      <c r="Q2" s="270"/>
      <c r="R2" s="270"/>
      <c r="S2" s="270"/>
      <c r="T2"/>
      <c r="U2"/>
      <c r="V2"/>
    </row>
    <row r="3" spans="1:22" ht="15.75" customHeight="1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2"/>
      <c r="Q3" s="270"/>
      <c r="R3" s="270"/>
      <c r="S3" s="270"/>
      <c r="T3"/>
      <c r="U3"/>
      <c r="V3"/>
    </row>
    <row r="4" spans="1:22" ht="15.75" customHeight="1" thickBot="1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5"/>
      <c r="Q4" s="270"/>
      <c r="R4" s="270"/>
      <c r="S4" s="270"/>
      <c r="T4"/>
      <c r="U4"/>
      <c r="V4"/>
    </row>
    <row r="5" spans="1:22" ht="24.75" customHeight="1" thickTop="1">
      <c r="A5" s="416" t="s">
        <v>0</v>
      </c>
      <c r="B5" s="395" t="s">
        <v>86</v>
      </c>
      <c r="C5" s="397" t="s">
        <v>86</v>
      </c>
      <c r="D5" s="395" t="s">
        <v>87</v>
      </c>
      <c r="E5" s="397" t="s">
        <v>87</v>
      </c>
      <c r="F5" s="395" t="s">
        <v>88</v>
      </c>
      <c r="G5" s="397" t="s">
        <v>88</v>
      </c>
      <c r="H5" s="395" t="s">
        <v>89</v>
      </c>
      <c r="I5" s="397" t="s">
        <v>89</v>
      </c>
      <c r="J5" s="399" t="s">
        <v>90</v>
      </c>
      <c r="K5" s="401" t="s">
        <v>90</v>
      </c>
      <c r="L5" s="403" t="s">
        <v>91</v>
      </c>
      <c r="M5" s="405" t="s">
        <v>91</v>
      </c>
      <c r="N5" s="421" t="s">
        <v>92</v>
      </c>
      <c r="O5" s="423" t="s">
        <v>93</v>
      </c>
      <c r="P5" s="425" t="s">
        <v>36</v>
      </c>
      <c r="Q5" s="418" t="s">
        <v>188</v>
      </c>
      <c r="R5" s="419" t="s">
        <v>189</v>
      </c>
      <c r="S5" s="420" t="s">
        <v>190</v>
      </c>
      <c r="T5"/>
      <c r="U5"/>
      <c r="V5"/>
    </row>
    <row r="6" spans="1:23" ht="24.75" customHeight="1" thickBot="1">
      <c r="A6" s="417"/>
      <c r="B6" s="396"/>
      <c r="C6" s="398"/>
      <c r="D6" s="396"/>
      <c r="E6" s="398"/>
      <c r="F6" s="396"/>
      <c r="G6" s="398"/>
      <c r="H6" s="396"/>
      <c r="I6" s="398"/>
      <c r="J6" s="400"/>
      <c r="K6" s="402"/>
      <c r="L6" s="404"/>
      <c r="M6" s="406"/>
      <c r="N6" s="422"/>
      <c r="O6" s="424"/>
      <c r="P6" s="426"/>
      <c r="Q6" s="418"/>
      <c r="R6" s="419"/>
      <c r="S6" s="420"/>
      <c r="T6"/>
      <c r="U6" s="175" t="s">
        <v>96</v>
      </c>
      <c r="V6" s="176" t="s">
        <v>37</v>
      </c>
      <c r="W6" s="228"/>
    </row>
    <row r="7" spans="1:23" ht="24.75" customHeight="1" thickTop="1">
      <c r="A7" s="189" t="s">
        <v>12</v>
      </c>
      <c r="B7" s="190">
        <v>7</v>
      </c>
      <c r="C7" s="191">
        <v>8</v>
      </c>
      <c r="D7" s="190">
        <v>4</v>
      </c>
      <c r="E7" s="191">
        <v>6</v>
      </c>
      <c r="F7" s="190">
        <v>0</v>
      </c>
      <c r="G7" s="191">
        <v>4</v>
      </c>
      <c r="H7" s="190">
        <v>0</v>
      </c>
      <c r="I7" s="191">
        <v>3</v>
      </c>
      <c r="J7" s="190">
        <v>0</v>
      </c>
      <c r="K7" s="191">
        <v>10</v>
      </c>
      <c r="L7" s="192">
        <f aca="true" t="shared" si="0" ref="L7:L24">SUM(B7,D7,F7,H7,J7)</f>
        <v>11</v>
      </c>
      <c r="M7" s="193">
        <f aca="true" t="shared" si="1" ref="M7:M24">SUM(C7,E7,G7,I7,K7)</f>
        <v>31</v>
      </c>
      <c r="N7" s="194">
        <f aca="true" t="shared" si="2" ref="N7:N24">SUM(L7,M7)</f>
        <v>42</v>
      </c>
      <c r="O7" s="195">
        <f aca="true" t="shared" si="3" ref="O7:O24">IF(L7&gt;M7,L7,M7)</f>
        <v>31</v>
      </c>
      <c r="P7" s="196">
        <v>17</v>
      </c>
      <c r="Q7" s="196">
        <f aca="true" t="shared" si="4" ref="Q7:Q24">SUM(P7*2/5)</f>
        <v>6.8</v>
      </c>
      <c r="R7" s="273">
        <v>7.2</v>
      </c>
      <c r="S7" s="274">
        <f aca="true" t="shared" si="5" ref="S7:S24">SUM(Q7+R7)</f>
        <v>14</v>
      </c>
      <c r="T7"/>
      <c r="U7" s="187" t="s">
        <v>108</v>
      </c>
      <c r="V7" s="246" t="s">
        <v>161</v>
      </c>
      <c r="W7" s="246" t="s">
        <v>161</v>
      </c>
    </row>
    <row r="8" spans="1:23" ht="24.75" customHeight="1">
      <c r="A8" s="189" t="s">
        <v>22</v>
      </c>
      <c r="B8" s="190">
        <v>3</v>
      </c>
      <c r="C8" s="191">
        <v>9</v>
      </c>
      <c r="D8" s="190">
        <v>6</v>
      </c>
      <c r="E8" s="191">
        <v>10</v>
      </c>
      <c r="F8" s="190">
        <v>6</v>
      </c>
      <c r="G8" s="191">
        <v>3</v>
      </c>
      <c r="H8" s="190">
        <v>7</v>
      </c>
      <c r="I8" s="191">
        <v>11</v>
      </c>
      <c r="J8" s="190">
        <v>5</v>
      </c>
      <c r="K8" s="191">
        <v>10</v>
      </c>
      <c r="L8" s="192">
        <f t="shared" si="0"/>
        <v>27</v>
      </c>
      <c r="M8" s="193">
        <f t="shared" si="1"/>
        <v>43</v>
      </c>
      <c r="N8" s="194">
        <f t="shared" si="2"/>
        <v>70</v>
      </c>
      <c r="O8" s="195">
        <f t="shared" si="3"/>
        <v>43</v>
      </c>
      <c r="P8" s="196">
        <v>18</v>
      </c>
      <c r="Q8" s="196">
        <f t="shared" si="4"/>
        <v>7.2</v>
      </c>
      <c r="R8" s="273">
        <v>5.2</v>
      </c>
      <c r="S8" s="274">
        <f t="shared" si="5"/>
        <v>12.4</v>
      </c>
      <c r="T8"/>
      <c r="U8" s="178" t="s">
        <v>97</v>
      </c>
      <c r="V8" s="246" t="s">
        <v>173</v>
      </c>
      <c r="W8" s="246" t="s">
        <v>173</v>
      </c>
    </row>
    <row r="9" spans="1:23" ht="24.75" customHeight="1">
      <c r="A9" s="189" t="s">
        <v>13</v>
      </c>
      <c r="B9" s="190">
        <v>3</v>
      </c>
      <c r="C9" s="191">
        <v>10</v>
      </c>
      <c r="D9" s="190">
        <v>9</v>
      </c>
      <c r="E9" s="191">
        <v>0</v>
      </c>
      <c r="F9" s="190">
        <v>3</v>
      </c>
      <c r="G9" s="191">
        <v>3</v>
      </c>
      <c r="H9" s="190">
        <v>3</v>
      </c>
      <c r="I9" s="191">
        <v>3</v>
      </c>
      <c r="J9" s="190">
        <v>0</v>
      </c>
      <c r="K9" s="191">
        <v>5</v>
      </c>
      <c r="L9" s="192">
        <f t="shared" si="0"/>
        <v>18</v>
      </c>
      <c r="M9" s="193">
        <f t="shared" si="1"/>
        <v>21</v>
      </c>
      <c r="N9" s="194">
        <f t="shared" si="2"/>
        <v>39</v>
      </c>
      <c r="O9" s="195">
        <f t="shared" si="3"/>
        <v>21</v>
      </c>
      <c r="P9" s="196">
        <v>15</v>
      </c>
      <c r="Q9" s="196">
        <f t="shared" si="4"/>
        <v>6</v>
      </c>
      <c r="R9" s="273">
        <v>6.4</v>
      </c>
      <c r="S9" s="274">
        <f t="shared" si="5"/>
        <v>12.4</v>
      </c>
      <c r="T9"/>
      <c r="U9" s="180" t="s">
        <v>100</v>
      </c>
      <c r="V9" s="246" t="s">
        <v>170</v>
      </c>
      <c r="W9" s="246" t="s">
        <v>170</v>
      </c>
    </row>
    <row r="10" spans="1:23" ht="24.75" customHeight="1">
      <c r="A10" s="189" t="s">
        <v>10</v>
      </c>
      <c r="B10" s="190">
        <v>6</v>
      </c>
      <c r="C10" s="191">
        <v>6</v>
      </c>
      <c r="D10" s="190">
        <v>1</v>
      </c>
      <c r="E10" s="191">
        <v>1</v>
      </c>
      <c r="F10" s="190">
        <v>2</v>
      </c>
      <c r="G10" s="191">
        <v>3</v>
      </c>
      <c r="H10" s="190">
        <v>1</v>
      </c>
      <c r="I10" s="191">
        <v>5</v>
      </c>
      <c r="J10" s="190">
        <v>0</v>
      </c>
      <c r="K10" s="191">
        <v>5</v>
      </c>
      <c r="L10" s="192">
        <f t="shared" si="0"/>
        <v>10</v>
      </c>
      <c r="M10" s="193">
        <f t="shared" si="1"/>
        <v>20</v>
      </c>
      <c r="N10" s="194">
        <f t="shared" si="2"/>
        <v>30</v>
      </c>
      <c r="O10" s="195">
        <f t="shared" si="3"/>
        <v>20</v>
      </c>
      <c r="P10" s="196">
        <v>12</v>
      </c>
      <c r="Q10" s="196">
        <f t="shared" si="4"/>
        <v>4.8</v>
      </c>
      <c r="R10" s="273">
        <v>6.8</v>
      </c>
      <c r="S10" s="274">
        <f t="shared" si="5"/>
        <v>11.6</v>
      </c>
      <c r="T10"/>
      <c r="U10" s="188" t="s">
        <v>110</v>
      </c>
      <c r="V10" s="246" t="s">
        <v>159</v>
      </c>
      <c r="W10" s="246" t="s">
        <v>159</v>
      </c>
    </row>
    <row r="11" spans="1:23" ht="24.75" customHeight="1">
      <c r="A11" s="189" t="s">
        <v>14</v>
      </c>
      <c r="B11" s="190">
        <v>10</v>
      </c>
      <c r="C11" s="191">
        <v>3</v>
      </c>
      <c r="D11" s="190">
        <v>3</v>
      </c>
      <c r="E11" s="191">
        <v>3</v>
      </c>
      <c r="F11" s="190">
        <v>1</v>
      </c>
      <c r="G11" s="191">
        <v>0</v>
      </c>
      <c r="H11" s="190">
        <v>6</v>
      </c>
      <c r="I11" s="191">
        <v>0</v>
      </c>
      <c r="J11" s="190">
        <v>3</v>
      </c>
      <c r="K11" s="191">
        <v>0</v>
      </c>
      <c r="L11" s="192">
        <f t="shared" si="0"/>
        <v>23</v>
      </c>
      <c r="M11" s="193">
        <f t="shared" si="1"/>
        <v>6</v>
      </c>
      <c r="N11" s="194">
        <f t="shared" si="2"/>
        <v>29</v>
      </c>
      <c r="O11" s="195">
        <f t="shared" si="3"/>
        <v>23</v>
      </c>
      <c r="P11" s="196">
        <v>16</v>
      </c>
      <c r="Q11" s="196">
        <f t="shared" si="4"/>
        <v>6.4</v>
      </c>
      <c r="R11" s="273">
        <v>4.8</v>
      </c>
      <c r="S11" s="274">
        <f t="shared" si="5"/>
        <v>11.2</v>
      </c>
      <c r="T11"/>
      <c r="U11" s="178" t="s">
        <v>98</v>
      </c>
      <c r="V11" s="246" t="s">
        <v>172</v>
      </c>
      <c r="W11" s="246" t="s">
        <v>172</v>
      </c>
    </row>
    <row r="12" spans="1:23" ht="24.75" customHeight="1">
      <c r="A12" s="189" t="s">
        <v>21</v>
      </c>
      <c r="B12" s="190">
        <v>3</v>
      </c>
      <c r="C12" s="191">
        <v>8</v>
      </c>
      <c r="D12" s="190">
        <v>0</v>
      </c>
      <c r="E12" s="191">
        <v>0</v>
      </c>
      <c r="F12" s="190">
        <v>7</v>
      </c>
      <c r="G12" s="191">
        <v>3</v>
      </c>
      <c r="H12" s="190">
        <v>1</v>
      </c>
      <c r="I12" s="191">
        <v>3</v>
      </c>
      <c r="J12" s="190">
        <v>5</v>
      </c>
      <c r="K12" s="191">
        <v>0</v>
      </c>
      <c r="L12" s="192">
        <f t="shared" si="0"/>
        <v>16</v>
      </c>
      <c r="M12" s="193">
        <f t="shared" si="1"/>
        <v>14</v>
      </c>
      <c r="N12" s="194">
        <f t="shared" si="2"/>
        <v>30</v>
      </c>
      <c r="O12" s="195">
        <f t="shared" si="3"/>
        <v>16</v>
      </c>
      <c r="P12" s="196">
        <v>11</v>
      </c>
      <c r="Q12" s="196">
        <f t="shared" si="4"/>
        <v>4.4</v>
      </c>
      <c r="R12" s="273">
        <v>5.6</v>
      </c>
      <c r="S12" s="274">
        <f t="shared" si="5"/>
        <v>10</v>
      </c>
      <c r="T12"/>
      <c r="U12" s="182" t="s">
        <v>102</v>
      </c>
      <c r="V12" s="246" t="s">
        <v>168</v>
      </c>
      <c r="W12" s="246" t="s">
        <v>168</v>
      </c>
    </row>
    <row r="13" spans="1:23" ht="24.75" customHeight="1">
      <c r="A13" s="189" t="s">
        <v>24</v>
      </c>
      <c r="B13" s="190">
        <v>6</v>
      </c>
      <c r="C13" s="191">
        <v>3</v>
      </c>
      <c r="D13" s="190">
        <v>3</v>
      </c>
      <c r="E13" s="191">
        <v>3</v>
      </c>
      <c r="F13" s="190">
        <v>5</v>
      </c>
      <c r="G13" s="191">
        <v>4</v>
      </c>
      <c r="H13" s="190">
        <v>0</v>
      </c>
      <c r="I13" s="191">
        <v>0</v>
      </c>
      <c r="J13" s="190">
        <v>0</v>
      </c>
      <c r="K13" s="191">
        <v>3</v>
      </c>
      <c r="L13" s="192">
        <f t="shared" si="0"/>
        <v>14</v>
      </c>
      <c r="M13" s="193">
        <f t="shared" si="1"/>
        <v>13</v>
      </c>
      <c r="N13" s="194">
        <f t="shared" si="2"/>
        <v>27</v>
      </c>
      <c r="O13" s="195">
        <f t="shared" si="3"/>
        <v>14</v>
      </c>
      <c r="P13" s="196">
        <v>9</v>
      </c>
      <c r="Q13" s="196">
        <f t="shared" si="4"/>
        <v>3.6</v>
      </c>
      <c r="R13" s="273">
        <v>6</v>
      </c>
      <c r="S13" s="274">
        <f t="shared" si="5"/>
        <v>9.6</v>
      </c>
      <c r="T13"/>
      <c r="U13" s="183" t="s">
        <v>103</v>
      </c>
      <c r="V13" s="246" t="s">
        <v>167</v>
      </c>
      <c r="W13" s="246" t="s">
        <v>167</v>
      </c>
    </row>
    <row r="14" spans="1:23" ht="24.75" customHeight="1">
      <c r="A14" s="189" t="s">
        <v>16</v>
      </c>
      <c r="B14" s="190">
        <v>6</v>
      </c>
      <c r="C14" s="191">
        <v>3</v>
      </c>
      <c r="D14" s="190">
        <v>6</v>
      </c>
      <c r="E14" s="191">
        <v>3</v>
      </c>
      <c r="F14" s="190">
        <v>0</v>
      </c>
      <c r="G14" s="191">
        <v>6</v>
      </c>
      <c r="H14" s="190">
        <v>5</v>
      </c>
      <c r="I14" s="191">
        <v>8</v>
      </c>
      <c r="J14" s="190">
        <v>0</v>
      </c>
      <c r="K14" s="191">
        <v>0</v>
      </c>
      <c r="L14" s="192">
        <f t="shared" si="0"/>
        <v>17</v>
      </c>
      <c r="M14" s="193">
        <f t="shared" si="1"/>
        <v>20</v>
      </c>
      <c r="N14" s="194">
        <f t="shared" si="2"/>
        <v>37</v>
      </c>
      <c r="O14" s="195">
        <f t="shared" si="3"/>
        <v>20</v>
      </c>
      <c r="P14" s="196">
        <v>13</v>
      </c>
      <c r="Q14" s="196">
        <f t="shared" si="4"/>
        <v>5.2</v>
      </c>
      <c r="R14" s="273">
        <v>3.6</v>
      </c>
      <c r="S14" s="274">
        <f t="shared" si="5"/>
        <v>8.8</v>
      </c>
      <c r="T14"/>
      <c r="U14" s="181" t="s">
        <v>101</v>
      </c>
      <c r="V14" s="246" t="s">
        <v>169</v>
      </c>
      <c r="W14" s="246" t="s">
        <v>169</v>
      </c>
    </row>
    <row r="15" spans="1:23" ht="24.75" customHeight="1">
      <c r="A15" s="189" t="s">
        <v>18</v>
      </c>
      <c r="B15" s="190">
        <v>3</v>
      </c>
      <c r="C15" s="191">
        <v>3</v>
      </c>
      <c r="D15" s="190">
        <v>6</v>
      </c>
      <c r="E15" s="191">
        <v>3</v>
      </c>
      <c r="F15" s="190">
        <v>1</v>
      </c>
      <c r="G15" s="191">
        <v>4</v>
      </c>
      <c r="H15" s="190">
        <v>3</v>
      </c>
      <c r="I15" s="191">
        <v>1</v>
      </c>
      <c r="J15" s="190">
        <v>0</v>
      </c>
      <c r="K15" s="191">
        <v>0</v>
      </c>
      <c r="L15" s="192">
        <f t="shared" si="0"/>
        <v>13</v>
      </c>
      <c r="M15" s="193">
        <f t="shared" si="1"/>
        <v>11</v>
      </c>
      <c r="N15" s="194">
        <f t="shared" si="2"/>
        <v>24</v>
      </c>
      <c r="O15" s="195">
        <f t="shared" si="3"/>
        <v>13</v>
      </c>
      <c r="P15" s="196">
        <v>8</v>
      </c>
      <c r="Q15" s="196">
        <f t="shared" si="4"/>
        <v>3.2</v>
      </c>
      <c r="R15" s="273">
        <v>4.4</v>
      </c>
      <c r="S15" s="274">
        <f t="shared" si="5"/>
        <v>7.6000000000000005</v>
      </c>
      <c r="T15"/>
      <c r="U15" s="184" t="s">
        <v>105</v>
      </c>
      <c r="V15" s="246" t="s">
        <v>174</v>
      </c>
      <c r="W15" s="246" t="s">
        <v>166</v>
      </c>
    </row>
    <row r="16" spans="1:23" ht="24.75" customHeight="1">
      <c r="A16" s="189" t="s">
        <v>25</v>
      </c>
      <c r="B16" s="190">
        <v>3</v>
      </c>
      <c r="C16" s="191">
        <v>9</v>
      </c>
      <c r="D16" s="190">
        <v>6</v>
      </c>
      <c r="E16" s="191">
        <v>4</v>
      </c>
      <c r="F16" s="190">
        <v>3</v>
      </c>
      <c r="G16" s="191">
        <v>4</v>
      </c>
      <c r="H16" s="190">
        <v>4</v>
      </c>
      <c r="I16" s="191">
        <v>0</v>
      </c>
      <c r="J16" s="190">
        <v>5</v>
      </c>
      <c r="K16" s="191">
        <v>0</v>
      </c>
      <c r="L16" s="192">
        <f t="shared" si="0"/>
        <v>21</v>
      </c>
      <c r="M16" s="193">
        <f t="shared" si="1"/>
        <v>17</v>
      </c>
      <c r="N16" s="194">
        <f t="shared" si="2"/>
        <v>38</v>
      </c>
      <c r="O16" s="195">
        <f t="shared" si="3"/>
        <v>21</v>
      </c>
      <c r="P16" s="196">
        <v>14</v>
      </c>
      <c r="Q16" s="196">
        <f t="shared" si="4"/>
        <v>5.6</v>
      </c>
      <c r="R16" s="273">
        <v>1.2</v>
      </c>
      <c r="S16" s="274">
        <f t="shared" si="5"/>
        <v>6.8</v>
      </c>
      <c r="T16"/>
      <c r="U16" s="179" t="s">
        <v>99</v>
      </c>
      <c r="V16" s="246" t="s">
        <v>171</v>
      </c>
      <c r="W16" s="246" t="s">
        <v>171</v>
      </c>
    </row>
    <row r="17" spans="1:23" ht="24.75" customHeight="1">
      <c r="A17" s="189" t="s">
        <v>9</v>
      </c>
      <c r="B17" s="190">
        <v>2</v>
      </c>
      <c r="C17" s="191">
        <v>3</v>
      </c>
      <c r="D17" s="190">
        <v>1</v>
      </c>
      <c r="E17" s="191">
        <v>3</v>
      </c>
      <c r="F17" s="190">
        <v>0</v>
      </c>
      <c r="G17" s="191">
        <v>6</v>
      </c>
      <c r="H17" s="190">
        <v>0</v>
      </c>
      <c r="I17" s="191">
        <v>3</v>
      </c>
      <c r="J17" s="190">
        <v>0</v>
      </c>
      <c r="K17" s="191">
        <v>0</v>
      </c>
      <c r="L17" s="192">
        <f t="shared" si="0"/>
        <v>3</v>
      </c>
      <c r="M17" s="193">
        <f t="shared" si="1"/>
        <v>15</v>
      </c>
      <c r="N17" s="194">
        <f t="shared" si="2"/>
        <v>18</v>
      </c>
      <c r="O17" s="195">
        <f t="shared" si="3"/>
        <v>15</v>
      </c>
      <c r="P17" s="196">
        <v>10</v>
      </c>
      <c r="Q17" s="196">
        <f t="shared" si="4"/>
        <v>4</v>
      </c>
      <c r="R17" s="273">
        <v>2.8</v>
      </c>
      <c r="S17" s="274">
        <f t="shared" si="5"/>
        <v>6.8</v>
      </c>
      <c r="T17"/>
      <c r="U17" s="229"/>
      <c r="V17" s="246" t="s">
        <v>157</v>
      </c>
      <c r="W17" s="246" t="s">
        <v>157</v>
      </c>
    </row>
    <row r="18" spans="1:23" ht="24.75" customHeight="1">
      <c r="A18" s="189" t="s">
        <v>23</v>
      </c>
      <c r="B18" s="190">
        <v>6</v>
      </c>
      <c r="C18" s="191">
        <v>3</v>
      </c>
      <c r="D18" s="190">
        <v>0</v>
      </c>
      <c r="E18" s="191">
        <v>0</v>
      </c>
      <c r="F18" s="190">
        <v>0</v>
      </c>
      <c r="G18" s="191">
        <v>5</v>
      </c>
      <c r="H18" s="190">
        <v>6</v>
      </c>
      <c r="I18" s="191">
        <v>1</v>
      </c>
      <c r="J18" s="190">
        <v>0</v>
      </c>
      <c r="K18" s="191">
        <v>3</v>
      </c>
      <c r="L18" s="192">
        <f t="shared" si="0"/>
        <v>12</v>
      </c>
      <c r="M18" s="193">
        <f t="shared" si="1"/>
        <v>12</v>
      </c>
      <c r="N18" s="194">
        <f t="shared" si="2"/>
        <v>24</v>
      </c>
      <c r="O18" s="195">
        <f t="shared" si="3"/>
        <v>12</v>
      </c>
      <c r="P18" s="196">
        <v>6</v>
      </c>
      <c r="Q18" s="196">
        <f t="shared" si="4"/>
        <v>2.4</v>
      </c>
      <c r="R18" s="273">
        <v>3.2</v>
      </c>
      <c r="S18" s="274">
        <f t="shared" si="5"/>
        <v>5.6</v>
      </c>
      <c r="T18"/>
      <c r="U18" s="185" t="s">
        <v>107</v>
      </c>
      <c r="V18" s="246" t="s">
        <v>163</v>
      </c>
      <c r="W18" s="246" t="s">
        <v>163</v>
      </c>
    </row>
    <row r="19" spans="1:23" ht="24.75" customHeight="1">
      <c r="A19" s="189" t="s">
        <v>11</v>
      </c>
      <c r="B19" s="190">
        <v>4</v>
      </c>
      <c r="C19" s="191">
        <v>3</v>
      </c>
      <c r="D19" s="190">
        <v>3</v>
      </c>
      <c r="E19" s="191">
        <v>0</v>
      </c>
      <c r="F19" s="190">
        <v>1</v>
      </c>
      <c r="G19" s="191">
        <v>5</v>
      </c>
      <c r="H19" s="190">
        <v>0</v>
      </c>
      <c r="I19" s="191">
        <v>0</v>
      </c>
      <c r="J19" s="190">
        <v>5</v>
      </c>
      <c r="K19" s="191">
        <v>0</v>
      </c>
      <c r="L19" s="192">
        <f t="shared" si="0"/>
        <v>13</v>
      </c>
      <c r="M19" s="193">
        <f t="shared" si="1"/>
        <v>8</v>
      </c>
      <c r="N19" s="194">
        <f t="shared" si="2"/>
        <v>21</v>
      </c>
      <c r="O19" s="195">
        <f t="shared" si="3"/>
        <v>13</v>
      </c>
      <c r="P19" s="196">
        <v>7</v>
      </c>
      <c r="Q19" s="196">
        <f t="shared" si="4"/>
        <v>2.8</v>
      </c>
      <c r="R19" s="273">
        <v>2</v>
      </c>
      <c r="S19" s="274">
        <f t="shared" si="5"/>
        <v>4.8</v>
      </c>
      <c r="T19"/>
      <c r="U19" s="181" t="s">
        <v>104</v>
      </c>
      <c r="V19" s="246" t="s">
        <v>165</v>
      </c>
      <c r="W19" s="246" t="s">
        <v>165</v>
      </c>
    </row>
    <row r="20" spans="1:23" ht="24.75" customHeight="1">
      <c r="A20" s="189" t="s">
        <v>8</v>
      </c>
      <c r="B20" s="190">
        <v>1</v>
      </c>
      <c r="C20" s="191">
        <v>0</v>
      </c>
      <c r="D20" s="190">
        <v>0</v>
      </c>
      <c r="E20" s="191">
        <v>0</v>
      </c>
      <c r="F20" s="190">
        <v>3</v>
      </c>
      <c r="G20" s="191">
        <v>0</v>
      </c>
      <c r="H20" s="190">
        <v>3</v>
      </c>
      <c r="I20" s="191">
        <v>6</v>
      </c>
      <c r="J20" s="190">
        <v>3</v>
      </c>
      <c r="K20" s="191">
        <v>0</v>
      </c>
      <c r="L20" s="192">
        <f t="shared" si="0"/>
        <v>10</v>
      </c>
      <c r="M20" s="193">
        <f t="shared" si="1"/>
        <v>6</v>
      </c>
      <c r="N20" s="194">
        <f t="shared" si="2"/>
        <v>16</v>
      </c>
      <c r="O20" s="195">
        <f t="shared" si="3"/>
        <v>10</v>
      </c>
      <c r="P20" s="196">
        <v>2</v>
      </c>
      <c r="Q20" s="196">
        <f t="shared" si="4"/>
        <v>0.8</v>
      </c>
      <c r="R20" s="273">
        <v>4</v>
      </c>
      <c r="S20" s="274">
        <f t="shared" si="5"/>
        <v>4.8</v>
      </c>
      <c r="T20"/>
      <c r="U20" s="276" t="s">
        <v>109</v>
      </c>
      <c r="V20" s="246" t="s">
        <v>160</v>
      </c>
      <c r="W20" s="246" t="s">
        <v>160</v>
      </c>
    </row>
    <row r="21" spans="1:23" ht="24.75" customHeight="1">
      <c r="A21" s="189" t="s">
        <v>20</v>
      </c>
      <c r="B21" s="190">
        <v>1</v>
      </c>
      <c r="C21" s="191">
        <v>3</v>
      </c>
      <c r="D21" s="190">
        <v>0</v>
      </c>
      <c r="E21" s="191">
        <v>6</v>
      </c>
      <c r="F21" s="190">
        <v>0</v>
      </c>
      <c r="G21" s="191">
        <v>2</v>
      </c>
      <c r="H21" s="190">
        <v>0</v>
      </c>
      <c r="I21" s="191">
        <v>0</v>
      </c>
      <c r="J21" s="190">
        <v>0</v>
      </c>
      <c r="K21" s="191">
        <v>0</v>
      </c>
      <c r="L21" s="192">
        <f t="shared" si="0"/>
        <v>1</v>
      </c>
      <c r="M21" s="193">
        <f t="shared" si="1"/>
        <v>11</v>
      </c>
      <c r="N21" s="194">
        <f t="shared" si="2"/>
        <v>12</v>
      </c>
      <c r="O21" s="195">
        <f t="shared" si="3"/>
        <v>11</v>
      </c>
      <c r="P21" s="196">
        <v>3</v>
      </c>
      <c r="Q21" s="196">
        <f t="shared" si="4"/>
        <v>1.2</v>
      </c>
      <c r="R21" s="273">
        <v>2.4</v>
      </c>
      <c r="S21" s="274">
        <f t="shared" si="5"/>
        <v>3.5999999999999996</v>
      </c>
      <c r="T21"/>
      <c r="U21" s="229"/>
      <c r="V21" s="246" t="s">
        <v>175</v>
      </c>
      <c r="W21" s="246" t="s">
        <v>156</v>
      </c>
    </row>
    <row r="22" spans="1:23" ht="24.75" customHeight="1">
      <c r="A22" s="189" t="s">
        <v>17</v>
      </c>
      <c r="B22" s="190">
        <v>0</v>
      </c>
      <c r="C22" s="191">
        <v>3</v>
      </c>
      <c r="D22" s="190">
        <v>3</v>
      </c>
      <c r="E22" s="191">
        <v>3</v>
      </c>
      <c r="F22" s="190">
        <v>0</v>
      </c>
      <c r="G22" s="191">
        <v>1</v>
      </c>
      <c r="H22" s="190">
        <v>3</v>
      </c>
      <c r="I22" s="191">
        <v>4</v>
      </c>
      <c r="J22" s="190">
        <v>5</v>
      </c>
      <c r="K22" s="191">
        <v>0</v>
      </c>
      <c r="L22" s="192">
        <f t="shared" si="0"/>
        <v>11</v>
      </c>
      <c r="M22" s="193">
        <f t="shared" si="1"/>
        <v>11</v>
      </c>
      <c r="N22" s="194">
        <f t="shared" si="2"/>
        <v>22</v>
      </c>
      <c r="O22" s="195">
        <f t="shared" si="3"/>
        <v>11</v>
      </c>
      <c r="P22" s="196">
        <v>4</v>
      </c>
      <c r="Q22" s="196">
        <f t="shared" si="4"/>
        <v>1.6</v>
      </c>
      <c r="R22" s="273">
        <v>1.6</v>
      </c>
      <c r="S22" s="274">
        <f t="shared" si="5"/>
        <v>3.2</v>
      </c>
      <c r="T22"/>
      <c r="U22" s="186" t="s">
        <v>9</v>
      </c>
      <c r="V22" s="246" t="s">
        <v>162</v>
      </c>
      <c r="W22" s="246" t="s">
        <v>162</v>
      </c>
    </row>
    <row r="23" spans="1:23" ht="24.75" customHeight="1">
      <c r="A23" s="189" t="s">
        <v>19</v>
      </c>
      <c r="B23" s="190">
        <v>3</v>
      </c>
      <c r="C23" s="191">
        <v>1</v>
      </c>
      <c r="D23" s="190">
        <v>3</v>
      </c>
      <c r="E23" s="191">
        <v>3</v>
      </c>
      <c r="F23" s="190">
        <v>1</v>
      </c>
      <c r="G23" s="191">
        <v>3</v>
      </c>
      <c r="H23" s="190">
        <v>0</v>
      </c>
      <c r="I23" s="191">
        <v>0</v>
      </c>
      <c r="J23" s="190">
        <v>5</v>
      </c>
      <c r="K23" s="191">
        <v>0</v>
      </c>
      <c r="L23" s="192">
        <f t="shared" si="0"/>
        <v>12</v>
      </c>
      <c r="M23" s="193">
        <f t="shared" si="1"/>
        <v>7</v>
      </c>
      <c r="N23" s="194">
        <f t="shared" si="2"/>
        <v>19</v>
      </c>
      <c r="O23" s="195">
        <f t="shared" si="3"/>
        <v>12</v>
      </c>
      <c r="P23" s="196">
        <v>5</v>
      </c>
      <c r="Q23" s="196">
        <f t="shared" si="4"/>
        <v>2</v>
      </c>
      <c r="R23" s="273">
        <v>0.8</v>
      </c>
      <c r="S23" s="274">
        <f t="shared" si="5"/>
        <v>2.8</v>
      </c>
      <c r="T23"/>
      <c r="U23" s="275" t="s">
        <v>106</v>
      </c>
      <c r="V23" s="246" t="s">
        <v>164</v>
      </c>
      <c r="W23" s="246" t="s">
        <v>164</v>
      </c>
    </row>
    <row r="24" spans="1:23" ht="24.75" customHeight="1">
      <c r="A24" s="189" t="s">
        <v>15</v>
      </c>
      <c r="B24" s="190">
        <v>1</v>
      </c>
      <c r="C24" s="191">
        <v>0</v>
      </c>
      <c r="D24" s="190">
        <v>0</v>
      </c>
      <c r="E24" s="191">
        <v>0</v>
      </c>
      <c r="F24" s="190">
        <v>1</v>
      </c>
      <c r="G24" s="191">
        <v>1</v>
      </c>
      <c r="H24" s="190">
        <v>0</v>
      </c>
      <c r="I24" s="191">
        <v>0</v>
      </c>
      <c r="J24" s="190">
        <v>3</v>
      </c>
      <c r="K24" s="191">
        <v>9</v>
      </c>
      <c r="L24" s="192">
        <f t="shared" si="0"/>
        <v>5</v>
      </c>
      <c r="M24" s="193">
        <f t="shared" si="1"/>
        <v>10</v>
      </c>
      <c r="N24" s="194">
        <f t="shared" si="2"/>
        <v>15</v>
      </c>
      <c r="O24" s="195">
        <f t="shared" si="3"/>
        <v>10</v>
      </c>
      <c r="P24" s="196">
        <v>1</v>
      </c>
      <c r="Q24" s="196">
        <f t="shared" si="4"/>
        <v>0.4</v>
      </c>
      <c r="R24" s="273">
        <v>0.4</v>
      </c>
      <c r="S24" s="274">
        <f t="shared" si="5"/>
        <v>0.8</v>
      </c>
      <c r="T24"/>
      <c r="U24" s="230" t="s">
        <v>111</v>
      </c>
      <c r="V24" s="246" t="s">
        <v>158</v>
      </c>
      <c r="W24" s="246" t="s">
        <v>158</v>
      </c>
    </row>
    <row r="25" spans="1:20" ht="24.7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1:20" ht="24.75" customHeight="1">
      <c r="A26" s="174" t="s">
        <v>192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1:20" ht="24.7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 ht="24.7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1:20" ht="24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0" ht="24.7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1:20" ht="24.7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24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1:20" ht="12.7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ht="12.7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1:20" ht="12.7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1:20" ht="12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1:20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</row>
    <row r="38" spans="1:20" ht="12.7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1:20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</row>
    <row r="40" spans="1:20" ht="12.7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</row>
    <row r="41" spans="1:20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</row>
  </sheetData>
  <sheetProtection password="CF29" sheet="1" objects="1" scenarios="1"/>
  <mergeCells count="20">
    <mergeCell ref="Q5:Q6"/>
    <mergeCell ref="R5:R6"/>
    <mergeCell ref="S5:S6"/>
    <mergeCell ref="N5:N6"/>
    <mergeCell ref="O5:O6"/>
    <mergeCell ref="P5:P6"/>
    <mergeCell ref="L5:L6"/>
    <mergeCell ref="M5:M6"/>
    <mergeCell ref="A1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64" right="0.24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2010-02-28T16:02:25Z</cp:lastPrinted>
  <dcterms:created xsi:type="dcterms:W3CDTF">1999-05-26T11:21:22Z</dcterms:created>
  <dcterms:modified xsi:type="dcterms:W3CDTF">2010-03-04T23:51:16Z</dcterms:modified>
  <cp:category/>
  <cp:version/>
  <cp:contentType/>
  <cp:contentStatus/>
</cp:coreProperties>
</file>