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toplam" sheetId="1" r:id="rId1"/>
    <sheet name="3 ETAP PUANLAMA" sheetId="2" r:id="rId2"/>
    <sheet name="altın nokta bayanlar" sheetId="3" r:id="rId3"/>
    <sheet name="altın nokta erkekler" sheetId="4" r:id="rId4"/>
    <sheet name="BAYANLAR KOMBİNE" sheetId="5" r:id="rId5"/>
    <sheet name="ERKEKLER KOMBİNE" sheetId="6" r:id="rId6"/>
    <sheet name="KOMBİNE PUAN" sheetId="7" r:id="rId7"/>
    <sheet name="BAYANLAR BASAMAK" sheetId="8" r:id="rId8"/>
    <sheet name="ERKEKLER BASAMAK " sheetId="9" r:id="rId9"/>
  </sheets>
  <definedNames/>
  <calcPr fullCalcOnLoad="1"/>
</workbook>
</file>

<file path=xl/sharedStrings.xml><?xml version="1.0" encoding="utf-8"?>
<sst xmlns="http://schemas.openxmlformats.org/spreadsheetml/2006/main" count="1156" uniqueCount="199">
  <si>
    <t>TAKIMLAR</t>
  </si>
  <si>
    <t>RAFFA 
PUAN</t>
  </si>
  <si>
    <t>PETANK 
TOPLAM</t>
  </si>
  <si>
    <t>VOLO 
PUAN</t>
  </si>
  <si>
    <t>TOPLAM
PUAN</t>
  </si>
  <si>
    <t>BURSA HSNĞ TOKİ</t>
  </si>
  <si>
    <t>ANKARA KAZAN</t>
  </si>
  <si>
    <t xml:space="preserve">BARTIN KTL </t>
  </si>
  <si>
    <t>ANTALYA KEMER</t>
  </si>
  <si>
    <t>KONAK BEL.</t>
  </si>
  <si>
    <t>KOCAELİ ÜNV</t>
  </si>
  <si>
    <t>ANT YAT YELK</t>
  </si>
  <si>
    <t>GÜMÜŞHANE GSİM</t>
  </si>
  <si>
    <t>İSTANBUL BOCCE</t>
  </si>
  <si>
    <t>BURSA ÇEKİRGE</t>
  </si>
  <si>
    <t>ESKİŞEHİR ESJİM</t>
  </si>
  <si>
    <t>ESKİŞEHİR GSİM</t>
  </si>
  <si>
    <t>ANKARA SİTAL</t>
  </si>
  <si>
    <t>BOLU BELEDİYE</t>
  </si>
  <si>
    <t>İSTANBUL ELİT</t>
  </si>
  <si>
    <t>BOLU GENÇLİK</t>
  </si>
  <si>
    <t>İZMİR BOCCE</t>
  </si>
  <si>
    <t>MUĞLA GSİM</t>
  </si>
  <si>
    <t>Faik KAPSIZ
lig sekreteri</t>
  </si>
  <si>
    <t>SIRA</t>
  </si>
  <si>
    <t>1.LİG PUAN DURUMU</t>
  </si>
  <si>
    <t>1.HEDEF</t>
  </si>
  <si>
    <t>2.HEDEF</t>
  </si>
  <si>
    <t>3.HEDEF</t>
  </si>
  <si>
    <t>4.HEDEF</t>
  </si>
  <si>
    <t>5.HEDEF</t>
  </si>
  <si>
    <t>6.HEDEF</t>
  </si>
  <si>
    <t>7.HEDEF</t>
  </si>
  <si>
    <t>8.HEDEF</t>
  </si>
  <si>
    <t>9.HEDEF</t>
  </si>
  <si>
    <t>10.HEDEF</t>
  </si>
  <si>
    <t>11.HEDEF</t>
  </si>
  <si>
    <t>1.ATIŞ TOP</t>
  </si>
  <si>
    <t>2.ATIŞ TOP</t>
  </si>
  <si>
    <t xml:space="preserve"> EN YÜKSEK 1</t>
  </si>
  <si>
    <t>..toplam..</t>
  </si>
  <si>
    <t>toplam puan</t>
  </si>
  <si>
    <t>BAYANLAR VOLO ALTIN NOKTA</t>
  </si>
  <si>
    <t>ERKEKLER VOLO ALTIN NOKTA</t>
  </si>
  <si>
    <t>BAYAN KOMBİNE PUAN</t>
  </si>
  <si>
    <t>TAKIM</t>
  </si>
  <si>
    <t>ALDIĞI
SAYI</t>
  </si>
  <si>
    <t>SAYI
AVERAJI</t>
  </si>
  <si>
    <t>PUAN</t>
  </si>
  <si>
    <t>puan</t>
  </si>
  <si>
    <t>KOCAELİ ÜNV.</t>
  </si>
  <si>
    <t>ANTALYA YAT YELKEN</t>
  </si>
  <si>
    <t>KONAK BELEDİYE</t>
  </si>
  <si>
    <t>BARTIN KTL</t>
  </si>
  <si>
    <t>ERKEK KOMBİNE PUAN</t>
  </si>
  <si>
    <t>KOCAELİ ÜNİVERSİTESİ</t>
  </si>
  <si>
    <t xml:space="preserve">BOLU GENÇLİK </t>
  </si>
  <si>
    <t>ATIŞ
1</t>
  </si>
  <si>
    <t>VURUŞ
1</t>
  </si>
  <si>
    <t>ATIŞ
2</t>
  </si>
  <si>
    <t>VURUŞ
2</t>
  </si>
  <si>
    <t>EN
YÜKSEK</t>
  </si>
  <si>
    <t>TOPLAM
VURUŞ</t>
  </si>
  <si>
    <t>TOPLAM
ATIŞ</t>
  </si>
  <si>
    <t>BAYANLAR VOLO BASAMAK</t>
  </si>
  <si>
    <t>ERKEKLER VOLO BASAMAK</t>
  </si>
  <si>
    <t>BAYAN SPORCULAR</t>
  </si>
  <si>
    <t>Sevda Keklik</t>
  </si>
  <si>
    <t>Deniz Demir</t>
  </si>
  <si>
    <t>Sevcan Akbaba</t>
  </si>
  <si>
    <t>Meryem Savaş</t>
  </si>
  <si>
    <t>İlke Kumartaşlıoğlu</t>
  </si>
  <si>
    <t>Elif Onput</t>
  </si>
  <si>
    <t>Sevgi Aktaş</t>
  </si>
  <si>
    <t>Tuğçe Özlü</t>
  </si>
  <si>
    <t>Ezgi Aktürk</t>
  </si>
  <si>
    <t>Filiz Kın</t>
  </si>
  <si>
    <t>Zeynep Solmaz</t>
  </si>
  <si>
    <t>İkbal Kavalcı</t>
  </si>
  <si>
    <t>Merve Uçan</t>
  </si>
  <si>
    <t>Özlem Korkmaz</t>
  </si>
  <si>
    <t>Benay Gündüz</t>
  </si>
  <si>
    <t>Doğacan Güler</t>
  </si>
  <si>
    <t>2009-2010 BOCCE 1. LİGİ PETANK PUAN DURUMU</t>
  </si>
  <si>
    <t>ERKEK SPORCULAR</t>
  </si>
  <si>
    <t>Gökhan Çelik</t>
  </si>
  <si>
    <t>Kemal Pirinç</t>
  </si>
  <si>
    <t>Osman Batuk</t>
  </si>
  <si>
    <t>Birkan Tülek</t>
  </si>
  <si>
    <t>Özkay Kaplan</t>
  </si>
  <si>
    <t>Mikail Bekar</t>
  </si>
  <si>
    <t>Yılmaz Güzelocak</t>
  </si>
  <si>
    <t>Mehmet Karataş</t>
  </si>
  <si>
    <t>Mesut Ergişi</t>
  </si>
  <si>
    <t>Rüstem Hamdi</t>
  </si>
  <si>
    <t>İsmet Resullü</t>
  </si>
  <si>
    <t>Tamer Sığ</t>
  </si>
  <si>
    <t>Yunus Emre Ergin</t>
  </si>
  <si>
    <t>Fatih Öztürk</t>
  </si>
  <si>
    <t>Halil Yüceer</t>
  </si>
  <si>
    <t>Sefa Arslan</t>
  </si>
  <si>
    <t>Sertaç Özçelik</t>
  </si>
  <si>
    <t>Yunus Öztürk</t>
  </si>
  <si>
    <t>İbrahim Çidem</t>
  </si>
  <si>
    <t>Alper Kaya</t>
  </si>
  <si>
    <t>Murat Şan</t>
  </si>
  <si>
    <t>Levent Kader</t>
  </si>
  <si>
    <t>Çağdaş Şenesen</t>
  </si>
  <si>
    <t>BOCCE LİGİ</t>
  </si>
  <si>
    <t>1. TUR MÜSABAKALARI  BAYANLAR (KONBİNE)</t>
  </si>
  <si>
    <t>2. TUR MÜSABAKALARI  BAYANLAR (KONBİNE)</t>
  </si>
  <si>
    <t>3. TUR MÜSABAKALARI  BAYANLAR (KONBİNE)</t>
  </si>
  <si>
    <t>4. TUR MÜSABAKALARI  BAYANLAR (KONBİNE)</t>
  </si>
  <si>
    <t>5. TUR MÜSABAKALARI  BAYANLAR (KONBİNE)</t>
  </si>
  <si>
    <t>S.NO</t>
  </si>
  <si>
    <t>TAKIM I</t>
  </si>
  <si>
    <t>SONUÇ</t>
  </si>
  <si>
    <t>TAKIM II</t>
  </si>
  <si>
    <t>1.TUR PUAN DURUMU</t>
  </si>
  <si>
    <t xml:space="preserve">2.TUR PUAN DURUMU </t>
  </si>
  <si>
    <t xml:space="preserve">3.TUR PUAN DURUMU </t>
  </si>
  <si>
    <t>4.TUR PUAN DURUMU</t>
  </si>
  <si>
    <t>5.TUR PUAN DURUMU</t>
  </si>
  <si>
    <t>TAKIMLARIN OYUNCU LİSTELERİ</t>
  </si>
  <si>
    <t>Pembe Yılmaztürk</t>
  </si>
  <si>
    <t>Seda Geridönmez</t>
  </si>
  <si>
    <t>Damla Küçük</t>
  </si>
  <si>
    <t>İnci Ece Öztürk</t>
  </si>
  <si>
    <t>Talia Kumartaşlıoğlu</t>
  </si>
  <si>
    <t>Nargile Musagil</t>
  </si>
  <si>
    <t>Gülçin Esen</t>
  </si>
  <si>
    <t>Sevil Öztürk</t>
  </si>
  <si>
    <t>Tuğçe Özlük</t>
  </si>
  <si>
    <t>Belfu Okalan</t>
  </si>
  <si>
    <t>Elif Yılmaz</t>
  </si>
  <si>
    <t>Tansu Yıldırım</t>
  </si>
  <si>
    <t>H.Gözde Çankaya</t>
  </si>
  <si>
    <t>Dilara Bandakçıoğlu</t>
  </si>
  <si>
    <t>Bedriye Türkyılmaz</t>
  </si>
  <si>
    <t xml:space="preserve"> </t>
  </si>
  <si>
    <t>Tuğba Fıçıcı</t>
  </si>
  <si>
    <t>Funda Dokucu</t>
  </si>
  <si>
    <t>Özlener Candar</t>
  </si>
  <si>
    <t>Doğa can Güler</t>
  </si>
  <si>
    <t>Özlenen Candar</t>
  </si>
  <si>
    <t>1. TUR MÜSABAKALARI   ERKEKLER KOMBİNE</t>
  </si>
  <si>
    <t>2.TUR MÜSABAKALARI   ERKEKLER KOMBİNE</t>
  </si>
  <si>
    <t>3. TUR MÜSABAKALARI   ERKEKLER KOMBİNE</t>
  </si>
  <si>
    <t>4. TUR MÜSABAKALARI   ERKEKLER KOMBİNE</t>
  </si>
  <si>
    <t>5. TUR MÜSABAKALARI   ERKEKLER KOMBİNE</t>
  </si>
  <si>
    <t xml:space="preserve">ALDIĞI
SAYI </t>
  </si>
  <si>
    <t>1.TUR PUAN DURUMU(RAFFA)</t>
  </si>
  <si>
    <t>2.TUR PUAN DURUMU  (RAFFA)</t>
  </si>
  <si>
    <t>3.TUR PUAN DURUMU (RAFFA)</t>
  </si>
  <si>
    <t>4.TUR PUAN DURUMU(RAFFA)</t>
  </si>
  <si>
    <t>5.TUR PUAN DURUMU(RAFFA)</t>
  </si>
  <si>
    <t>Ramazan Ömeroğlu</t>
  </si>
  <si>
    <t>Hüseyin Tükenmez</t>
  </si>
  <si>
    <t>Yasin Şen</t>
  </si>
  <si>
    <t>Barış Külcü</t>
  </si>
  <si>
    <t>Faik Öztürk</t>
  </si>
  <si>
    <t>Buğra Arslan</t>
  </si>
  <si>
    <t>Canip Arslan</t>
  </si>
  <si>
    <t>Caner Makara</t>
  </si>
  <si>
    <t>Ümit Zafer Dokucu</t>
  </si>
  <si>
    <t>İsmail Meşedalı</t>
  </si>
  <si>
    <t>Süleyman Gönülateş</t>
  </si>
  <si>
    <t>Mustafa Arslantaş</t>
  </si>
  <si>
    <t>Semih Demirgil</t>
  </si>
  <si>
    <t>Ali Karaköse</t>
  </si>
  <si>
    <t>Hakan Dal</t>
  </si>
  <si>
    <t>Seraç Özçelik</t>
  </si>
  <si>
    <t>Evren Türkyılmaz</t>
  </si>
  <si>
    <t>Ahmet Köksalan</t>
  </si>
  <si>
    <t>BAYANLAR VOLO (BASAMAK)</t>
  </si>
  <si>
    <t>1.TUR</t>
  </si>
  <si>
    <t>2.TUR</t>
  </si>
  <si>
    <t>Oyuncular</t>
  </si>
  <si>
    <t>Müsebbiha Kılınç</t>
  </si>
  <si>
    <t>Merve Savaş</t>
  </si>
  <si>
    <t>Özlenen Candan</t>
  </si>
  <si>
    <t>Başak Çetinkaya</t>
  </si>
  <si>
    <t>Nilay Gündüz</t>
  </si>
  <si>
    <t>ERKEK VOLO (BASAMAK)</t>
  </si>
  <si>
    <t>OYUNCULAR</t>
  </si>
  <si>
    <t>Caip Arslann</t>
  </si>
  <si>
    <t>M.Garip Tarçın</t>
  </si>
  <si>
    <t>Yılmaz Duran</t>
  </si>
  <si>
    <t>Süleyman Gönülata</t>
  </si>
  <si>
    <t>Yunus Emre Engin</t>
  </si>
  <si>
    <t>BAYANLAR PUAN</t>
  </si>
  <si>
    <t>ERKEKLER PUAN</t>
  </si>
  <si>
    <t>3.ETAP</t>
  </si>
  <si>
    <t>SIRALAMA</t>
  </si>
  <si>
    <t>ALTIN NOKTA</t>
  </si>
  <si>
    <t>BASAMAK</t>
  </si>
  <si>
    <t>KOMBİNE</t>
  </si>
  <si>
    <t>TOPLAM</t>
  </si>
  <si>
    <t>3.ETAP 
PUAN</t>
  </si>
</sst>
</file>

<file path=xl/styles.xml><?xml version="1.0" encoding="utf-8"?>
<styleSheet xmlns="http://schemas.openxmlformats.org/spreadsheetml/2006/main">
  <numFmts count="3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0;[Red]0"/>
  </numFmts>
  <fonts count="24">
    <font>
      <sz val="10"/>
      <name val="Arial"/>
      <family val="0"/>
    </font>
    <font>
      <b/>
      <i/>
      <sz val="10"/>
      <color indexed="18"/>
      <name val="Arial"/>
      <family val="0"/>
    </font>
    <font>
      <b/>
      <i/>
      <sz val="12"/>
      <color indexed="18"/>
      <name val="Verdana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8"/>
      <name val="Arial Tur"/>
      <family val="0"/>
    </font>
    <font>
      <sz val="8"/>
      <name val="Times New Roman"/>
      <family val="1"/>
    </font>
    <font>
      <sz val="8"/>
      <name val="Arial"/>
      <family val="0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3"/>
      <name val="Arial Tur"/>
      <family val="0"/>
    </font>
    <font>
      <b/>
      <sz val="7"/>
      <name val="Arial Tur"/>
      <family val="0"/>
    </font>
    <font>
      <b/>
      <i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ck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3" fillId="3" borderId="2" xfId="0" applyFont="1" applyFill="1" applyBorder="1" applyAlignment="1" applyProtection="1">
      <alignment/>
      <protection locked="0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3" fillId="3" borderId="1" xfId="0" applyFont="1" applyFill="1" applyBorder="1" applyAlignment="1" applyProtection="1">
      <alignment/>
      <protection locked="0"/>
    </xf>
    <xf numFmtId="0" fontId="0" fillId="2" borderId="0" xfId="0" applyFill="1" applyAlignment="1">
      <alignment/>
    </xf>
    <xf numFmtId="0" fontId="6" fillId="7" borderId="2" xfId="0" applyFont="1" applyFill="1" applyBorder="1" applyAlignment="1" applyProtection="1">
      <alignment/>
      <protection locked="0"/>
    </xf>
    <xf numFmtId="0" fontId="7" fillId="8" borderId="2" xfId="0" applyFont="1" applyFill="1" applyBorder="1" applyAlignment="1" applyProtection="1">
      <alignment horizontal="center"/>
      <protection locked="0"/>
    </xf>
    <xf numFmtId="0" fontId="8" fillId="9" borderId="2" xfId="0" applyFont="1" applyFill="1" applyBorder="1" applyAlignment="1" applyProtection="1">
      <alignment horizontal="center"/>
      <protection hidden="1"/>
    </xf>
    <xf numFmtId="0" fontId="8" fillId="2" borderId="2" xfId="0" applyFont="1" applyFill="1" applyBorder="1" applyAlignment="1" applyProtection="1">
      <alignment horizontal="center"/>
      <protection hidden="1"/>
    </xf>
    <xf numFmtId="0" fontId="8" fillId="10" borderId="2" xfId="0" applyFont="1" applyFill="1" applyBorder="1" applyAlignment="1" applyProtection="1">
      <alignment horizontal="center"/>
      <protection hidden="1"/>
    </xf>
    <xf numFmtId="0" fontId="0" fillId="11" borderId="1" xfId="0" applyFill="1" applyBorder="1" applyAlignment="1">
      <alignment horizontal="center"/>
    </xf>
    <xf numFmtId="0" fontId="6" fillId="7" borderId="1" xfId="0" applyFont="1" applyFill="1" applyBorder="1" applyAlignment="1" applyProtection="1">
      <alignment/>
      <protection locked="0"/>
    </xf>
    <xf numFmtId="0" fontId="7" fillId="8" borderId="1" xfId="0" applyFont="1" applyFill="1" applyBorder="1" applyAlignment="1" applyProtection="1">
      <alignment horizontal="center"/>
      <protection locked="0"/>
    </xf>
    <xf numFmtId="0" fontId="7" fillId="8" borderId="1" xfId="0" applyFont="1" applyFill="1" applyBorder="1" applyAlignment="1">
      <alignment horizontal="center"/>
    </xf>
    <xf numFmtId="0" fontId="7" fillId="12" borderId="1" xfId="0" applyFont="1" applyFill="1" applyBorder="1" applyAlignment="1">
      <alignment horizontal="center"/>
    </xf>
    <xf numFmtId="0" fontId="7" fillId="12" borderId="2" xfId="0" applyFont="1" applyFill="1" applyBorder="1" applyAlignment="1" applyProtection="1">
      <alignment horizontal="center"/>
      <protection locked="0"/>
    </xf>
    <xf numFmtId="0" fontId="8" fillId="13" borderId="2" xfId="0" applyFont="1" applyFill="1" applyBorder="1" applyAlignment="1" applyProtection="1">
      <alignment horizontal="center"/>
      <protection hidden="1"/>
    </xf>
    <xf numFmtId="0" fontId="7" fillId="12" borderId="1" xfId="0" applyFont="1" applyFill="1" applyBorder="1" applyAlignment="1" applyProtection="1">
      <alignment horizontal="center"/>
      <protection locked="0"/>
    </xf>
    <xf numFmtId="0" fontId="7" fillId="12" borderId="2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/>
    </xf>
    <xf numFmtId="0" fontId="3" fillId="11" borderId="0" xfId="0" applyFont="1" applyFill="1" applyAlignment="1">
      <alignment horizontal="center"/>
    </xf>
    <xf numFmtId="0" fontId="3" fillId="7" borderId="1" xfId="0" applyFont="1" applyFill="1" applyBorder="1" applyAlignment="1" applyProtection="1">
      <alignment/>
      <protection locked="0"/>
    </xf>
    <xf numFmtId="0" fontId="13" fillId="14" borderId="1" xfId="0" applyFont="1" applyFill="1" applyBorder="1" applyAlignment="1" applyProtection="1">
      <alignment horizontal="center"/>
      <protection locked="0"/>
    </xf>
    <xf numFmtId="0" fontId="13" fillId="10" borderId="1" xfId="0" applyFont="1" applyFill="1" applyBorder="1" applyAlignment="1" applyProtection="1">
      <alignment horizontal="center"/>
      <protection locked="0"/>
    </xf>
    <xf numFmtId="0" fontId="3" fillId="11" borderId="1" xfId="0" applyFon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11" borderId="0" xfId="0" applyFill="1" applyAlignment="1">
      <alignment/>
    </xf>
    <xf numFmtId="0" fontId="3" fillId="2" borderId="1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3" fillId="2" borderId="1" xfId="0" applyFont="1" applyFill="1" applyBorder="1" applyAlignment="1" applyProtection="1">
      <alignment/>
      <protection locked="0"/>
    </xf>
    <xf numFmtId="0" fontId="0" fillId="3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14" borderId="0" xfId="0" applyFill="1" applyAlignment="1">
      <alignment/>
    </xf>
    <xf numFmtId="0" fontId="3" fillId="14" borderId="0" xfId="0" applyFont="1" applyFill="1" applyAlignment="1">
      <alignment/>
    </xf>
    <xf numFmtId="0" fontId="15" fillId="14" borderId="1" xfId="0" applyFont="1" applyFill="1" applyBorder="1" applyAlignment="1">
      <alignment/>
    </xf>
    <xf numFmtId="0" fontId="15" fillId="14" borderId="0" xfId="0" applyFont="1" applyFill="1" applyAlignment="1">
      <alignment/>
    </xf>
    <xf numFmtId="0" fontId="3" fillId="14" borderId="1" xfId="0" applyFont="1" applyFill="1" applyBorder="1" applyAlignment="1">
      <alignment/>
    </xf>
    <xf numFmtId="0" fontId="3" fillId="9" borderId="0" xfId="0" applyFont="1" applyFill="1" applyAlignment="1">
      <alignment/>
    </xf>
    <xf numFmtId="0" fontId="16" fillId="9" borderId="3" xfId="0" applyFont="1" applyFill="1" applyBorder="1" applyAlignment="1">
      <alignment horizontal="center" vertical="center" wrapText="1"/>
    </xf>
    <xf numFmtId="0" fontId="16" fillId="9" borderId="0" xfId="0" applyFont="1" applyFill="1" applyBorder="1" applyAlignment="1">
      <alignment horizontal="center" vertical="center" wrapText="1"/>
    </xf>
    <xf numFmtId="0" fontId="0" fillId="9" borderId="0" xfId="0" applyFill="1" applyAlignment="1">
      <alignment/>
    </xf>
    <xf numFmtId="0" fontId="3" fillId="17" borderId="0" xfId="0" applyFont="1" applyFill="1" applyAlignment="1">
      <alignment/>
    </xf>
    <xf numFmtId="0" fontId="18" fillId="17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11" fillId="2" borderId="1" xfId="0" applyFont="1" applyFill="1" applyBorder="1" applyAlignment="1">
      <alignment/>
    </xf>
    <xf numFmtId="0" fontId="3" fillId="17" borderId="0" xfId="0" applyFont="1" applyFill="1" applyBorder="1" applyAlignment="1">
      <alignment/>
    </xf>
    <xf numFmtId="0" fontId="19" fillId="11" borderId="4" xfId="0" applyFont="1" applyFill="1" applyBorder="1" applyAlignment="1">
      <alignment horizontal="center" vertical="center"/>
    </xf>
    <xf numFmtId="0" fontId="20" fillId="11" borderId="5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9" fillId="17" borderId="0" xfId="0" applyFont="1" applyFill="1" applyAlignment="1">
      <alignment/>
    </xf>
    <xf numFmtId="0" fontId="3" fillId="11" borderId="7" xfId="0" applyFont="1" applyFill="1" applyBorder="1" applyAlignment="1" applyProtection="1">
      <alignment horizontal="left"/>
      <protection hidden="1"/>
    </xf>
    <xf numFmtId="0" fontId="3" fillId="11" borderId="8" xfId="0" applyFont="1" applyFill="1" applyBorder="1" applyAlignment="1" applyProtection="1">
      <alignment horizontal="center" vertical="center"/>
      <protection hidden="1"/>
    </xf>
    <xf numFmtId="0" fontId="3" fillId="11" borderId="3" xfId="0" applyFont="1" applyFill="1" applyBorder="1" applyAlignment="1" applyProtection="1">
      <alignment horizontal="center" vertical="center"/>
      <protection hidden="1"/>
    </xf>
    <xf numFmtId="0" fontId="3" fillId="8" borderId="9" xfId="0" applyFont="1" applyFill="1" applyBorder="1" applyAlignment="1" applyProtection="1">
      <alignment horizontal="center" vertical="center"/>
      <protection hidden="1"/>
    </xf>
    <xf numFmtId="186" fontId="3" fillId="8" borderId="10" xfId="0" applyNumberFormat="1" applyFont="1" applyFill="1" applyBorder="1" applyAlignment="1" applyProtection="1">
      <alignment horizontal="center" vertical="center"/>
      <protection hidden="1"/>
    </xf>
    <xf numFmtId="1" fontId="3" fillId="7" borderId="3" xfId="0" applyNumberFormat="1" applyFont="1" applyFill="1" applyBorder="1" applyAlignment="1" applyProtection="1">
      <alignment horizontal="center" vertical="center"/>
      <protection hidden="1"/>
    </xf>
    <xf numFmtId="0" fontId="3" fillId="7" borderId="11" xfId="0" applyFont="1" applyFill="1" applyBorder="1" applyAlignment="1" applyProtection="1">
      <alignment horizontal="center" vertical="center"/>
      <protection locked="0"/>
    </xf>
    <xf numFmtId="0" fontId="3" fillId="7" borderId="7" xfId="0" applyFont="1" applyFill="1" applyBorder="1" applyAlignment="1" applyProtection="1">
      <alignment horizontal="left"/>
      <protection hidden="1"/>
    </xf>
    <xf numFmtId="0" fontId="13" fillId="17" borderId="0" xfId="0" applyFont="1" applyFill="1" applyAlignment="1">
      <alignment/>
    </xf>
    <xf numFmtId="0" fontId="3" fillId="11" borderId="12" xfId="0" applyFont="1" applyFill="1" applyBorder="1" applyAlignment="1" applyProtection="1">
      <alignment horizontal="left"/>
      <protection hidden="1"/>
    </xf>
    <xf numFmtId="0" fontId="3" fillId="11" borderId="13" xfId="0" applyFont="1" applyFill="1" applyBorder="1" applyAlignment="1" applyProtection="1">
      <alignment horizontal="center" vertical="center"/>
      <protection hidden="1"/>
    </xf>
    <xf numFmtId="0" fontId="3" fillId="7" borderId="14" xfId="0" applyFont="1" applyFill="1" applyBorder="1" applyAlignment="1" applyProtection="1">
      <alignment horizontal="center" vertical="center"/>
      <protection locked="0"/>
    </xf>
    <xf numFmtId="0" fontId="3" fillId="11" borderId="15" xfId="0" applyFont="1" applyFill="1" applyBorder="1" applyAlignment="1" applyProtection="1">
      <alignment horizontal="left"/>
      <protection hidden="1"/>
    </xf>
    <xf numFmtId="0" fontId="3" fillId="7" borderId="15" xfId="0" applyFont="1" applyFill="1" applyBorder="1" applyAlignment="1" applyProtection="1">
      <alignment horizontal="left"/>
      <protection hidden="1"/>
    </xf>
    <xf numFmtId="0" fontId="3" fillId="11" borderId="16" xfId="0" applyFont="1" applyFill="1" applyBorder="1" applyAlignment="1" applyProtection="1">
      <alignment horizontal="center" vertical="center"/>
      <protection hidden="1"/>
    </xf>
    <xf numFmtId="1" fontId="3" fillId="7" borderId="17" xfId="0" applyNumberFormat="1" applyFont="1" applyFill="1" applyBorder="1" applyAlignment="1" applyProtection="1">
      <alignment horizontal="center" vertical="center"/>
      <protection hidden="1"/>
    </xf>
    <xf numFmtId="0" fontId="3" fillId="11" borderId="2" xfId="0" applyFont="1" applyFill="1" applyBorder="1" applyAlignment="1" applyProtection="1">
      <alignment horizontal="left"/>
      <protection hidden="1"/>
    </xf>
    <xf numFmtId="0" fontId="3" fillId="7" borderId="3" xfId="0" applyFont="1" applyFill="1" applyBorder="1" applyAlignment="1" applyProtection="1">
      <alignment horizontal="center" vertical="center"/>
      <protection locked="0"/>
    </xf>
    <xf numFmtId="0" fontId="3" fillId="7" borderId="2" xfId="0" applyFont="1" applyFill="1" applyBorder="1" applyAlignment="1" applyProtection="1">
      <alignment horizontal="left"/>
      <protection hidden="1"/>
    </xf>
    <xf numFmtId="0" fontId="3" fillId="11" borderId="18" xfId="0" applyFont="1" applyFill="1" applyBorder="1" applyAlignment="1" applyProtection="1">
      <alignment horizontal="left"/>
      <protection hidden="1"/>
    </xf>
    <xf numFmtId="0" fontId="3" fillId="11" borderId="19" xfId="0" applyFont="1" applyFill="1" applyBorder="1" applyAlignment="1" applyProtection="1">
      <alignment horizontal="center" vertical="center"/>
      <protection hidden="1"/>
    </xf>
    <xf numFmtId="0" fontId="3" fillId="8" borderId="20" xfId="0" applyFont="1" applyFill="1" applyBorder="1" applyAlignment="1" applyProtection="1">
      <alignment horizontal="center" vertical="center"/>
      <protection hidden="1"/>
    </xf>
    <xf numFmtId="186" fontId="3" fillId="8" borderId="21" xfId="0" applyNumberFormat="1" applyFont="1" applyFill="1" applyBorder="1" applyAlignment="1" applyProtection="1">
      <alignment horizontal="center" vertical="center"/>
      <protection hidden="1"/>
    </xf>
    <xf numFmtId="0" fontId="3" fillId="7" borderId="22" xfId="0" applyFont="1" applyFill="1" applyBorder="1" applyAlignment="1" applyProtection="1">
      <alignment horizontal="center" vertical="center"/>
      <protection locked="0"/>
    </xf>
    <xf numFmtId="0" fontId="3" fillId="7" borderId="18" xfId="0" applyFont="1" applyFill="1" applyBorder="1" applyAlignment="1" applyProtection="1">
      <alignment horizontal="left"/>
      <protection hidden="1"/>
    </xf>
    <xf numFmtId="0" fontId="3" fillId="11" borderId="20" xfId="0" applyFont="1" applyFill="1" applyBorder="1" applyAlignment="1" applyProtection="1">
      <alignment horizontal="left"/>
      <protection hidden="1"/>
    </xf>
    <xf numFmtId="0" fontId="3" fillId="11" borderId="23" xfId="0" applyFont="1" applyFill="1" applyBorder="1" applyAlignment="1" applyProtection="1">
      <alignment horizontal="center" vertical="center"/>
      <protection hidden="1"/>
    </xf>
    <xf numFmtId="0" fontId="3" fillId="7" borderId="24" xfId="0" applyFont="1" applyFill="1" applyBorder="1" applyAlignment="1" applyProtection="1">
      <alignment horizontal="center" vertical="center"/>
      <protection locked="0"/>
    </xf>
    <xf numFmtId="0" fontId="3" fillId="11" borderId="22" xfId="0" applyFont="1" applyFill="1" applyBorder="1" applyAlignment="1" applyProtection="1">
      <alignment horizontal="center" vertical="center"/>
      <protection hidden="1"/>
    </xf>
    <xf numFmtId="1" fontId="3" fillId="7" borderId="19" xfId="0" applyNumberFormat="1" applyFont="1" applyFill="1" applyBorder="1" applyAlignment="1" applyProtection="1">
      <alignment horizontal="center" vertical="center"/>
      <protection hidden="1"/>
    </xf>
    <xf numFmtId="0" fontId="3" fillId="11" borderId="1" xfId="0" applyFont="1" applyFill="1" applyBorder="1" applyAlignment="1" applyProtection="1">
      <alignment horizontal="left"/>
      <protection hidden="1"/>
    </xf>
    <xf numFmtId="0" fontId="3" fillId="7" borderId="25" xfId="0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left"/>
      <protection hidden="1"/>
    </xf>
    <xf numFmtId="0" fontId="3" fillId="11" borderId="26" xfId="0" applyFont="1" applyFill="1" applyBorder="1" applyAlignment="1" applyProtection="1">
      <alignment horizontal="left"/>
      <protection hidden="1"/>
    </xf>
    <xf numFmtId="0" fontId="3" fillId="11" borderId="27" xfId="0" applyFont="1" applyFill="1" applyBorder="1" applyAlignment="1" applyProtection="1">
      <alignment horizontal="center" vertical="center"/>
      <protection hidden="1"/>
    </xf>
    <xf numFmtId="0" fontId="3" fillId="7" borderId="28" xfId="0" applyFont="1" applyFill="1" applyBorder="1" applyAlignment="1" applyProtection="1">
      <alignment horizontal="center" vertical="center"/>
      <protection locked="0"/>
    </xf>
    <xf numFmtId="0" fontId="3" fillId="7" borderId="26" xfId="0" applyFont="1" applyFill="1" applyBorder="1" applyAlignment="1" applyProtection="1">
      <alignment horizontal="left"/>
      <protection hidden="1"/>
    </xf>
    <xf numFmtId="0" fontId="3" fillId="11" borderId="29" xfId="0" applyFont="1" applyFill="1" applyBorder="1" applyAlignment="1" applyProtection="1">
      <alignment horizontal="left"/>
      <protection hidden="1"/>
    </xf>
    <xf numFmtId="0" fontId="3" fillId="11" borderId="30" xfId="0" applyFont="1" applyFill="1" applyBorder="1" applyAlignment="1" applyProtection="1">
      <alignment horizontal="center" vertical="center"/>
      <protection hidden="1"/>
    </xf>
    <xf numFmtId="0" fontId="3" fillId="7" borderId="31" xfId="0" applyFont="1" applyFill="1" applyBorder="1" applyAlignment="1" applyProtection="1">
      <alignment horizontal="center" vertical="center"/>
      <protection locked="0"/>
    </xf>
    <xf numFmtId="0" fontId="3" fillId="7" borderId="32" xfId="0" applyFont="1" applyFill="1" applyBorder="1" applyAlignment="1" applyProtection="1">
      <alignment horizontal="center" vertical="center"/>
      <protection locked="0"/>
    </xf>
    <xf numFmtId="0" fontId="3" fillId="17" borderId="0" xfId="0" applyFont="1" applyFill="1" applyAlignment="1">
      <alignment horizontal="left"/>
    </xf>
    <xf numFmtId="0" fontId="18" fillId="17" borderId="0" xfId="0" applyFont="1" applyFill="1" applyAlignment="1">
      <alignment vertical="center"/>
    </xf>
    <xf numFmtId="0" fontId="15" fillId="17" borderId="0" xfId="0" applyFont="1" applyFill="1" applyAlignment="1">
      <alignment/>
    </xf>
    <xf numFmtId="0" fontId="15" fillId="17" borderId="0" xfId="0" applyFont="1" applyFill="1" applyAlignment="1">
      <alignment/>
    </xf>
    <xf numFmtId="0" fontId="12" fillId="2" borderId="22" xfId="0" applyFont="1" applyFill="1" applyBorder="1" applyAlignment="1">
      <alignment/>
    </xf>
    <xf numFmtId="0" fontId="12" fillId="2" borderId="25" xfId="0" applyFont="1" applyFill="1" applyBorder="1" applyAlignment="1">
      <alignment/>
    </xf>
    <xf numFmtId="0" fontId="12" fillId="2" borderId="19" xfId="0" applyFont="1" applyFill="1" applyBorder="1" applyAlignment="1">
      <alignment/>
    </xf>
    <xf numFmtId="0" fontId="21" fillId="17" borderId="0" xfId="0" applyFont="1" applyFill="1" applyAlignment="1">
      <alignment/>
    </xf>
    <xf numFmtId="0" fontId="12" fillId="2" borderId="25" xfId="0" applyFont="1" applyFill="1" applyBorder="1" applyAlignment="1">
      <alignment horizontal="center"/>
    </xf>
    <xf numFmtId="0" fontId="11" fillId="2" borderId="25" xfId="0" applyFont="1" applyFill="1" applyBorder="1" applyAlignment="1">
      <alignment/>
    </xf>
    <xf numFmtId="0" fontId="11" fillId="2" borderId="19" xfId="0" applyFont="1" applyFill="1" applyBorder="1" applyAlignment="1">
      <alignment/>
    </xf>
    <xf numFmtId="0" fontId="13" fillId="8" borderId="22" xfId="0" applyFont="1" applyFill="1" applyBorder="1" applyAlignment="1" applyProtection="1">
      <alignment horizontal="left"/>
      <protection locked="0"/>
    </xf>
    <xf numFmtId="0" fontId="13" fillId="8" borderId="25" xfId="0" applyFont="1" applyFill="1" applyBorder="1" applyAlignment="1" applyProtection="1">
      <alignment horizontal="left"/>
      <protection locked="0"/>
    </xf>
    <xf numFmtId="0" fontId="13" fillId="8" borderId="25" xfId="0" applyFont="1" applyFill="1" applyBorder="1" applyAlignment="1" applyProtection="1">
      <alignment/>
      <protection locked="0"/>
    </xf>
    <xf numFmtId="0" fontId="13" fillId="8" borderId="19" xfId="0" applyFont="1" applyFill="1" applyBorder="1" applyAlignment="1" applyProtection="1">
      <alignment/>
      <protection locked="0"/>
    </xf>
    <xf numFmtId="0" fontId="3" fillId="17" borderId="0" xfId="0" applyFont="1" applyFill="1" applyAlignment="1" applyProtection="1">
      <alignment/>
      <protection locked="0"/>
    </xf>
    <xf numFmtId="0" fontId="3" fillId="8" borderId="25" xfId="0" applyFont="1" applyFill="1" applyBorder="1" applyAlignment="1" applyProtection="1">
      <alignment horizontal="left" vertical="center"/>
      <protection locked="0"/>
    </xf>
    <xf numFmtId="0" fontId="3" fillId="8" borderId="19" xfId="0" applyFont="1" applyFill="1" applyBorder="1" applyAlignment="1" applyProtection="1">
      <alignment horizontal="left" vertical="center"/>
      <protection locked="0"/>
    </xf>
    <xf numFmtId="0" fontId="3" fillId="8" borderId="25" xfId="0" applyFont="1" applyFill="1" applyBorder="1" applyAlignment="1" applyProtection="1">
      <alignment wrapText="1"/>
      <protection locked="0"/>
    </xf>
    <xf numFmtId="0" fontId="3" fillId="8" borderId="19" xfId="0" applyFont="1" applyFill="1" applyBorder="1" applyAlignment="1" applyProtection="1">
      <alignment wrapText="1"/>
      <protection locked="0"/>
    </xf>
    <xf numFmtId="0" fontId="3" fillId="17" borderId="33" xfId="0" applyFont="1" applyFill="1" applyBorder="1" applyAlignment="1" applyProtection="1">
      <alignment/>
      <protection locked="0"/>
    </xf>
    <xf numFmtId="0" fontId="3" fillId="8" borderId="25" xfId="0" applyFont="1" applyFill="1" applyBorder="1" applyAlignment="1" applyProtection="1">
      <alignment/>
      <protection locked="0"/>
    </xf>
    <xf numFmtId="0" fontId="13" fillId="8" borderId="25" xfId="0" applyFont="1" applyFill="1" applyBorder="1" applyAlignment="1" applyProtection="1">
      <alignment horizontal="center"/>
      <protection locked="0"/>
    </xf>
    <xf numFmtId="0" fontId="13" fillId="8" borderId="19" xfId="0" applyFont="1" applyFill="1" applyBorder="1" applyAlignment="1" applyProtection="1">
      <alignment horizontal="center"/>
      <protection locked="0"/>
    </xf>
    <xf numFmtId="0" fontId="13" fillId="17" borderId="33" xfId="0" applyFont="1" applyFill="1" applyBorder="1" applyAlignment="1" applyProtection="1">
      <alignment horizontal="center"/>
      <protection locked="0"/>
    </xf>
    <xf numFmtId="0" fontId="3" fillId="17" borderId="3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0" fillId="11" borderId="35" xfId="0" applyFont="1" applyFill="1" applyBorder="1" applyAlignment="1">
      <alignment horizontal="center" vertical="center" wrapText="1"/>
    </xf>
    <xf numFmtId="0" fontId="20" fillId="7" borderId="35" xfId="0" applyFont="1" applyFill="1" applyBorder="1" applyAlignment="1">
      <alignment horizontal="center" vertical="center" wrapText="1"/>
    </xf>
    <xf numFmtId="0" fontId="20" fillId="7" borderId="36" xfId="0" applyFont="1" applyFill="1" applyBorder="1" applyAlignment="1">
      <alignment horizontal="center" vertical="center" wrapText="1"/>
    </xf>
    <xf numFmtId="1" fontId="3" fillId="11" borderId="3" xfId="0" applyNumberFormat="1" applyFont="1" applyFill="1" applyBorder="1" applyAlignment="1" applyProtection="1">
      <alignment horizontal="center" vertical="center"/>
      <protection hidden="1"/>
    </xf>
    <xf numFmtId="0" fontId="3" fillId="11" borderId="37" xfId="0" applyFont="1" applyFill="1" applyBorder="1" applyAlignment="1" applyProtection="1">
      <alignment horizontal="center" vertical="center"/>
      <protection hidden="1"/>
    </xf>
    <xf numFmtId="1" fontId="3" fillId="11" borderId="38" xfId="0" applyNumberFormat="1" applyFont="1" applyFill="1" applyBorder="1" applyAlignment="1" applyProtection="1">
      <alignment horizontal="center" vertical="center"/>
      <protection hidden="1"/>
    </xf>
    <xf numFmtId="0" fontId="3" fillId="8" borderId="3" xfId="0" applyFont="1" applyFill="1" applyBorder="1" applyAlignment="1" applyProtection="1">
      <alignment horizontal="center" vertical="center"/>
      <protection hidden="1"/>
    </xf>
    <xf numFmtId="186" fontId="3" fillId="8" borderId="3" xfId="0" applyNumberFormat="1" applyFont="1" applyFill="1" applyBorder="1" applyAlignment="1" applyProtection="1">
      <alignment horizontal="center" vertical="center"/>
      <protection hidden="1"/>
    </xf>
    <xf numFmtId="1" fontId="3" fillId="7" borderId="18" xfId="0" applyNumberFormat="1" applyFont="1" applyFill="1" applyBorder="1" applyAlignment="1" applyProtection="1">
      <alignment horizontal="center" vertical="center"/>
      <protection hidden="1"/>
    </xf>
    <xf numFmtId="0" fontId="3" fillId="7" borderId="39" xfId="0" applyFont="1" applyFill="1" applyBorder="1" applyAlignment="1" applyProtection="1">
      <alignment horizontal="center" vertical="center"/>
      <protection locked="0"/>
    </xf>
    <xf numFmtId="1" fontId="3" fillId="11" borderId="11" xfId="0" applyNumberFormat="1" applyFont="1" applyFill="1" applyBorder="1" applyAlignment="1" applyProtection="1">
      <alignment horizontal="center" vertical="center"/>
      <protection hidden="1"/>
    </xf>
    <xf numFmtId="0" fontId="3" fillId="8" borderId="40" xfId="0" applyFont="1" applyFill="1" applyBorder="1" applyAlignment="1" applyProtection="1">
      <alignment horizontal="center" vertical="center"/>
      <protection hidden="1"/>
    </xf>
    <xf numFmtId="186" fontId="3" fillId="8" borderId="41" xfId="0" applyNumberFormat="1" applyFont="1" applyFill="1" applyBorder="1" applyAlignment="1" applyProtection="1">
      <alignment horizontal="center" vertical="center"/>
      <protection hidden="1"/>
    </xf>
    <xf numFmtId="1" fontId="3" fillId="7" borderId="1" xfId="0" applyNumberFormat="1" applyFont="1" applyFill="1" applyBorder="1" applyAlignment="1" applyProtection="1">
      <alignment horizontal="center" vertical="center"/>
      <protection hidden="1"/>
    </xf>
    <xf numFmtId="1" fontId="3" fillId="11" borderId="1" xfId="0" applyNumberFormat="1" applyFont="1" applyFill="1" applyBorder="1" applyAlignment="1" applyProtection="1">
      <alignment horizontal="center" vertical="center"/>
      <protection hidden="1"/>
    </xf>
    <xf numFmtId="0" fontId="3" fillId="7" borderId="21" xfId="0" applyFont="1" applyFill="1" applyBorder="1" applyAlignment="1" applyProtection="1">
      <alignment horizontal="center" vertical="center"/>
      <protection locked="0"/>
    </xf>
    <xf numFmtId="1" fontId="3" fillId="11" borderId="22" xfId="0" applyNumberFormat="1" applyFont="1" applyFill="1" applyBorder="1" applyAlignment="1" applyProtection="1">
      <alignment horizontal="center" vertical="center"/>
      <protection hidden="1"/>
    </xf>
    <xf numFmtId="0" fontId="3" fillId="8" borderId="42" xfId="0" applyFont="1" applyFill="1" applyBorder="1" applyAlignment="1" applyProtection="1">
      <alignment horizontal="center" vertical="center"/>
      <protection hidden="1"/>
    </xf>
    <xf numFmtId="186" fontId="3" fillId="8" borderId="25" xfId="0" applyNumberFormat="1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>
      <alignment horizontal="right"/>
    </xf>
    <xf numFmtId="0" fontId="0" fillId="8" borderId="1" xfId="0" applyFill="1" applyBorder="1" applyAlignment="1">
      <alignment horizontal="center"/>
    </xf>
    <xf numFmtId="0" fontId="0" fillId="11" borderId="1" xfId="0" applyFill="1" applyBorder="1" applyAlignment="1">
      <alignment/>
    </xf>
    <xf numFmtId="0" fontId="0" fillId="11" borderId="43" xfId="0" applyFill="1" applyBorder="1" applyAlignment="1">
      <alignment/>
    </xf>
    <xf numFmtId="0" fontId="4" fillId="3" borderId="0" xfId="0" applyFont="1" applyFill="1" applyAlignment="1">
      <alignment vertical="center"/>
    </xf>
    <xf numFmtId="0" fontId="3" fillId="3" borderId="11" xfId="0" applyFont="1" applyFill="1" applyBorder="1" applyAlignment="1" applyProtection="1">
      <alignment/>
      <protection locked="0"/>
    </xf>
    <xf numFmtId="0" fontId="0" fillId="4" borderId="23" xfId="0" applyFill="1" applyBorder="1" applyAlignment="1">
      <alignment horizontal="center"/>
    </xf>
    <xf numFmtId="0" fontId="0" fillId="15" borderId="24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18" borderId="14" xfId="0" applyFill="1" applyBorder="1" applyAlignment="1">
      <alignment/>
    </xf>
    <xf numFmtId="0" fontId="3" fillId="3" borderId="22" xfId="0" applyFont="1" applyFill="1" applyBorder="1" applyAlignment="1" applyProtection="1">
      <alignment/>
      <protection locked="0"/>
    </xf>
    <xf numFmtId="0" fontId="0" fillId="3" borderId="23" xfId="0" applyFill="1" applyBorder="1" applyAlignment="1">
      <alignment horizontal="center"/>
    </xf>
    <xf numFmtId="0" fontId="0" fillId="18" borderId="24" xfId="0" applyFill="1" applyBorder="1" applyAlignment="1">
      <alignment/>
    </xf>
    <xf numFmtId="0" fontId="0" fillId="4" borderId="27" xfId="0" applyFill="1" applyBorder="1" applyAlignment="1">
      <alignment horizontal="center"/>
    </xf>
    <xf numFmtId="0" fontId="0" fillId="5" borderId="44" xfId="0" applyFill="1" applyBorder="1" applyAlignment="1">
      <alignment horizontal="center"/>
    </xf>
    <xf numFmtId="0" fontId="0" fillId="15" borderId="28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18" borderId="28" xfId="0" applyFill="1" applyBorder="1" applyAlignment="1">
      <alignment/>
    </xf>
    <xf numFmtId="0" fontId="0" fillId="2" borderId="0" xfId="0" applyFill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4" fillId="14" borderId="0" xfId="0" applyFont="1" applyFill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4" fillId="11" borderId="0" xfId="0" applyFont="1" applyFill="1" applyAlignment="1">
      <alignment horizontal="center" vertical="center"/>
    </xf>
    <xf numFmtId="0" fontId="5" fillId="2" borderId="48" xfId="0" applyFont="1" applyFill="1" applyBorder="1" applyAlignment="1">
      <alignment horizontal="center" textRotation="90"/>
    </xf>
    <xf numFmtId="0" fontId="5" fillId="2" borderId="49" xfId="0" applyFont="1" applyFill="1" applyBorder="1" applyAlignment="1">
      <alignment horizontal="center" textRotation="90"/>
    </xf>
    <xf numFmtId="0" fontId="5" fillId="10" borderId="48" xfId="0" applyFont="1" applyFill="1" applyBorder="1" applyAlignment="1">
      <alignment horizontal="center" textRotation="90"/>
    </xf>
    <xf numFmtId="0" fontId="5" fillId="10" borderId="49" xfId="0" applyFont="1" applyFill="1" applyBorder="1" applyAlignment="1">
      <alignment horizontal="center" textRotation="90"/>
    </xf>
    <xf numFmtId="0" fontId="0" fillId="11" borderId="1" xfId="0" applyFill="1" applyBorder="1" applyAlignment="1">
      <alignment horizontal="center" textRotation="90"/>
    </xf>
    <xf numFmtId="0" fontId="5" fillId="19" borderId="33" xfId="0" applyFont="1" applyFill="1" applyBorder="1" applyAlignment="1">
      <alignment horizontal="center" textRotation="90" wrapText="1"/>
    </xf>
    <xf numFmtId="0" fontId="5" fillId="19" borderId="49" xfId="0" applyFont="1" applyFill="1" applyBorder="1" applyAlignment="1">
      <alignment horizontal="center" textRotation="90" wrapText="1"/>
    </xf>
    <xf numFmtId="0" fontId="5" fillId="13" borderId="48" xfId="0" applyFont="1" applyFill="1" applyBorder="1" applyAlignment="1">
      <alignment horizontal="center" textRotation="90"/>
    </xf>
    <xf numFmtId="0" fontId="5" fillId="13" borderId="49" xfId="0" applyFont="1" applyFill="1" applyBorder="1" applyAlignment="1">
      <alignment horizontal="center" textRotation="90"/>
    </xf>
    <xf numFmtId="0" fontId="4" fillId="14" borderId="34" xfId="0" applyFont="1" applyFill="1" applyBorder="1" applyAlignment="1">
      <alignment horizontal="center" vertical="center"/>
    </xf>
    <xf numFmtId="0" fontId="4" fillId="14" borderId="0" xfId="0" applyFont="1" applyFill="1" applyBorder="1" applyAlignment="1">
      <alignment horizontal="center" vertical="center"/>
    </xf>
    <xf numFmtId="0" fontId="2" fillId="7" borderId="50" xfId="0" applyFont="1" applyFill="1" applyBorder="1" applyAlignment="1">
      <alignment horizontal="center" vertical="center"/>
    </xf>
    <xf numFmtId="0" fontId="2" fillId="7" borderId="51" xfId="0" applyFont="1" applyFill="1" applyBorder="1" applyAlignment="1">
      <alignment horizontal="center" vertical="center"/>
    </xf>
    <xf numFmtId="0" fontId="5" fillId="9" borderId="48" xfId="0" applyFont="1" applyFill="1" applyBorder="1" applyAlignment="1">
      <alignment horizontal="center" textRotation="90"/>
    </xf>
    <xf numFmtId="0" fontId="5" fillId="9" borderId="49" xfId="0" applyFont="1" applyFill="1" applyBorder="1" applyAlignment="1">
      <alignment horizontal="center" textRotation="90"/>
    </xf>
    <xf numFmtId="0" fontId="5" fillId="8" borderId="33" xfId="0" applyFont="1" applyFill="1" applyBorder="1" applyAlignment="1">
      <alignment horizontal="center" textRotation="90" wrapText="1"/>
    </xf>
    <xf numFmtId="0" fontId="5" fillId="8" borderId="49" xfId="0" applyFont="1" applyFill="1" applyBorder="1" applyAlignment="1">
      <alignment horizontal="center" textRotation="90" wrapText="1"/>
    </xf>
    <xf numFmtId="0" fontId="5" fillId="9" borderId="33" xfId="0" applyFont="1" applyFill="1" applyBorder="1" applyAlignment="1">
      <alignment horizontal="center" textRotation="90"/>
    </xf>
    <xf numFmtId="0" fontId="1" fillId="2" borderId="1" xfId="0" applyFont="1" applyFill="1" applyBorder="1" applyAlignment="1">
      <alignment horizontal="center" vertical="center"/>
    </xf>
    <xf numFmtId="0" fontId="0" fillId="2" borderId="34" xfId="0" applyFill="1" applyBorder="1" applyAlignment="1">
      <alignment horizontal="center" wrapText="1"/>
    </xf>
    <xf numFmtId="0" fontId="0" fillId="2" borderId="34" xfId="0" applyFill="1" applyBorder="1" applyAlignment="1">
      <alignment horizontal="center"/>
    </xf>
    <xf numFmtId="0" fontId="2" fillId="2" borderId="5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4" fillId="14" borderId="11" xfId="0" applyFont="1" applyFill="1" applyBorder="1" applyAlignment="1">
      <alignment horizontal="center" vertical="center"/>
    </xf>
    <xf numFmtId="0" fontId="14" fillId="14" borderId="3" xfId="0" applyFont="1" applyFill="1" applyBorder="1" applyAlignment="1">
      <alignment horizontal="center" vertical="center"/>
    </xf>
    <xf numFmtId="0" fontId="16" fillId="7" borderId="53" xfId="0" applyFont="1" applyFill="1" applyBorder="1" applyAlignment="1">
      <alignment horizontal="center" vertical="center" wrapText="1"/>
    </xf>
    <xf numFmtId="0" fontId="16" fillId="7" borderId="0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 wrapText="1"/>
    </xf>
    <xf numFmtId="0" fontId="11" fillId="17" borderId="3" xfId="0" applyFont="1" applyFill="1" applyBorder="1" applyAlignment="1">
      <alignment horizontal="center"/>
    </xf>
    <xf numFmtId="0" fontId="18" fillId="17" borderId="0" xfId="0" applyFont="1" applyFill="1" applyBorder="1" applyAlignment="1">
      <alignment horizontal="center" vertical="center"/>
    </xf>
    <xf numFmtId="0" fontId="20" fillId="8" borderId="35" xfId="0" applyFont="1" applyFill="1" applyBorder="1" applyAlignment="1">
      <alignment horizontal="center" vertical="center"/>
    </xf>
    <xf numFmtId="0" fontId="20" fillId="8" borderId="54" xfId="0" applyFont="1" applyFill="1" applyBorder="1" applyAlignment="1">
      <alignment horizontal="center" vertical="center"/>
    </xf>
    <xf numFmtId="0" fontId="18" fillId="17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1" fillId="2" borderId="55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23" fillId="2" borderId="53" xfId="0" applyFont="1" applyFill="1" applyBorder="1" applyAlignment="1">
      <alignment horizontal="center"/>
    </xf>
    <xf numFmtId="0" fontId="23" fillId="2" borderId="53" xfId="0" applyFont="1" applyFill="1" applyBorder="1" applyAlignment="1">
      <alignment horizontal="center" wrapText="1"/>
    </xf>
    <xf numFmtId="0" fontId="22" fillId="3" borderId="57" xfId="0" applyFont="1" applyFill="1" applyBorder="1" applyAlignment="1">
      <alignment horizontal="center" vertical="center"/>
    </xf>
    <xf numFmtId="0" fontId="22" fillId="3" borderId="58" xfId="0" applyFont="1" applyFill="1" applyBorder="1" applyAlignment="1">
      <alignment horizontal="center" vertical="center"/>
    </xf>
    <xf numFmtId="0" fontId="22" fillId="3" borderId="59" xfId="0" applyFont="1" applyFill="1" applyBorder="1" applyAlignment="1">
      <alignment horizontal="center" vertical="center"/>
    </xf>
    <xf numFmtId="0" fontId="22" fillId="3" borderId="6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 wrapText="1"/>
    </xf>
    <xf numFmtId="0" fontId="4" fillId="3" borderId="57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/>
    </xf>
    <xf numFmtId="0" fontId="4" fillId="3" borderId="59" xfId="0" applyFont="1" applyFill="1" applyBorder="1" applyAlignment="1">
      <alignment horizontal="center" vertical="center"/>
    </xf>
    <xf numFmtId="0" fontId="4" fillId="3" borderId="61" xfId="0" applyFont="1" applyFill="1" applyBorder="1" applyAlignment="1">
      <alignment horizontal="center" vertical="center"/>
    </xf>
    <xf numFmtId="0" fontId="4" fillId="3" borderId="60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8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6.00390625" style="0" bestFit="1" customWidth="1"/>
    <col min="2" max="2" width="17.57421875" style="0" bestFit="1" customWidth="1"/>
    <col min="5" max="5" width="8.57421875" style="0" customWidth="1"/>
    <col min="7" max="7" width="4.7109375" style="0" customWidth="1"/>
    <col min="8" max="8" width="15.421875" style="0" bestFit="1" customWidth="1"/>
    <col min="9" max="35" width="3.7109375" style="0" customWidth="1"/>
    <col min="36" max="36" width="3.28125" style="0" customWidth="1"/>
    <col min="37" max="37" width="17.57421875" style="0" bestFit="1" customWidth="1"/>
  </cols>
  <sheetData>
    <row r="1" spans="1:45" ht="26.25" customHeight="1" thickBot="1">
      <c r="A1" s="34"/>
      <c r="B1" s="34"/>
      <c r="C1" s="34"/>
      <c r="D1" s="34"/>
      <c r="E1" s="34"/>
      <c r="F1" s="34"/>
      <c r="H1" s="169" t="s">
        <v>42</v>
      </c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K1" s="169" t="s">
        <v>64</v>
      </c>
      <c r="AL1" s="169"/>
      <c r="AM1" s="169"/>
      <c r="AN1" s="169"/>
      <c r="AO1" s="169"/>
      <c r="AP1" s="169"/>
      <c r="AQ1" s="169"/>
      <c r="AR1" s="169"/>
      <c r="AS1" s="169"/>
    </row>
    <row r="2" spans="1:45" ht="25.5" customHeight="1" thickBot="1">
      <c r="A2" s="176" t="s">
        <v>25</v>
      </c>
      <c r="B2" s="176"/>
      <c r="C2" s="176"/>
      <c r="D2" s="176"/>
      <c r="E2" s="176"/>
      <c r="F2" s="176"/>
      <c r="H2" s="188" t="s">
        <v>0</v>
      </c>
      <c r="I2" s="192" t="s">
        <v>26</v>
      </c>
      <c r="J2" s="192" t="s">
        <v>26</v>
      </c>
      <c r="K2" s="192" t="s">
        <v>27</v>
      </c>
      <c r="L2" s="192" t="s">
        <v>27</v>
      </c>
      <c r="M2" s="192" t="s">
        <v>28</v>
      </c>
      <c r="N2" s="192" t="s">
        <v>28</v>
      </c>
      <c r="O2" s="192" t="s">
        <v>29</v>
      </c>
      <c r="P2" s="192" t="s">
        <v>29</v>
      </c>
      <c r="Q2" s="192" t="s">
        <v>30</v>
      </c>
      <c r="R2" s="192" t="s">
        <v>30</v>
      </c>
      <c r="S2" s="192" t="s">
        <v>31</v>
      </c>
      <c r="T2" s="192" t="s">
        <v>31</v>
      </c>
      <c r="U2" s="192" t="s">
        <v>32</v>
      </c>
      <c r="V2" s="192" t="s">
        <v>32</v>
      </c>
      <c r="W2" s="192" t="s">
        <v>33</v>
      </c>
      <c r="X2" s="192" t="s">
        <v>33</v>
      </c>
      <c r="Y2" s="192" t="s">
        <v>34</v>
      </c>
      <c r="Z2" s="192" t="s">
        <v>34</v>
      </c>
      <c r="AA2" s="192" t="s">
        <v>35</v>
      </c>
      <c r="AB2" s="192" t="s">
        <v>35</v>
      </c>
      <c r="AC2" s="192" t="s">
        <v>36</v>
      </c>
      <c r="AD2" s="192" t="s">
        <v>36</v>
      </c>
      <c r="AE2" s="194" t="s">
        <v>37</v>
      </c>
      <c r="AF2" s="190" t="s">
        <v>38</v>
      </c>
      <c r="AG2" s="177" t="s">
        <v>39</v>
      </c>
      <c r="AH2" s="179" t="s">
        <v>40</v>
      </c>
      <c r="AI2" s="181" t="s">
        <v>41</v>
      </c>
      <c r="AK2" s="170" t="s">
        <v>0</v>
      </c>
      <c r="AL2" s="172" t="s">
        <v>57</v>
      </c>
      <c r="AM2" s="172" t="s">
        <v>58</v>
      </c>
      <c r="AN2" s="174" t="s">
        <v>59</v>
      </c>
      <c r="AO2" s="174" t="s">
        <v>60</v>
      </c>
      <c r="AP2" s="172" t="s">
        <v>61</v>
      </c>
      <c r="AQ2" s="172" t="s">
        <v>62</v>
      </c>
      <c r="AR2" s="172" t="s">
        <v>63</v>
      </c>
      <c r="AS2" s="172" t="s">
        <v>48</v>
      </c>
    </row>
    <row r="3" spans="1:45" ht="19.5" customHeight="1" thickBot="1">
      <c r="A3" s="195" t="s">
        <v>24</v>
      </c>
      <c r="B3" s="170" t="s">
        <v>0</v>
      </c>
      <c r="C3" s="172" t="s">
        <v>1</v>
      </c>
      <c r="D3" s="174" t="s">
        <v>2</v>
      </c>
      <c r="E3" s="172" t="s">
        <v>3</v>
      </c>
      <c r="F3" s="172" t="s">
        <v>4</v>
      </c>
      <c r="H3" s="189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1"/>
      <c r="AF3" s="191"/>
      <c r="AG3" s="178"/>
      <c r="AH3" s="180"/>
      <c r="AI3" s="181"/>
      <c r="AK3" s="171"/>
      <c r="AL3" s="173"/>
      <c r="AM3" s="173"/>
      <c r="AN3" s="175"/>
      <c r="AO3" s="175"/>
      <c r="AP3" s="173"/>
      <c r="AQ3" s="173"/>
      <c r="AR3" s="173"/>
      <c r="AS3" s="173"/>
    </row>
    <row r="4" spans="1:45" ht="13.5" thickBot="1">
      <c r="A4" s="195"/>
      <c r="B4" s="198"/>
      <c r="C4" s="195"/>
      <c r="D4" s="199"/>
      <c r="E4" s="195"/>
      <c r="F4" s="195"/>
      <c r="H4" s="8" t="s">
        <v>5</v>
      </c>
      <c r="I4" s="9">
        <v>1</v>
      </c>
      <c r="J4" s="9">
        <v>0</v>
      </c>
      <c r="K4" s="9">
        <v>0</v>
      </c>
      <c r="L4" s="9">
        <v>2</v>
      </c>
      <c r="M4" s="9">
        <v>3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4</v>
      </c>
      <c r="W4" s="9">
        <v>0</v>
      </c>
      <c r="X4" s="9">
        <v>0</v>
      </c>
      <c r="Y4" s="9">
        <v>0</v>
      </c>
      <c r="Z4" s="9">
        <v>0</v>
      </c>
      <c r="AA4" s="9">
        <v>4</v>
      </c>
      <c r="AB4" s="9">
        <v>0</v>
      </c>
      <c r="AC4" s="9">
        <v>5</v>
      </c>
      <c r="AD4" s="9">
        <v>0</v>
      </c>
      <c r="AE4" s="10">
        <f aca="true" t="shared" si="0" ref="AE4:AF21">SUM(I4,M4,Q4,U4,Y4,AA4,AC4,K4,O4,S4,W4)</f>
        <v>13</v>
      </c>
      <c r="AF4" s="10">
        <f t="shared" si="0"/>
        <v>6</v>
      </c>
      <c r="AG4" s="11">
        <f aca="true" t="shared" si="1" ref="AG4:AG21">IF(AE4&gt;AF4,AE4,AF4)</f>
        <v>13</v>
      </c>
      <c r="AH4" s="12">
        <f aca="true" t="shared" si="2" ref="AH4:AH21">SUM(AE4+AF4)</f>
        <v>19</v>
      </c>
      <c r="AI4" s="13">
        <v>18</v>
      </c>
      <c r="AK4" s="6" t="s">
        <v>5</v>
      </c>
      <c r="AL4" s="3">
        <v>46</v>
      </c>
      <c r="AM4" s="4">
        <v>33</v>
      </c>
      <c r="AN4" s="30">
        <v>45</v>
      </c>
      <c r="AO4" s="5">
        <v>40</v>
      </c>
      <c r="AP4" s="4">
        <f aca="true" t="shared" si="3" ref="AP4:AP21">IF(AM4&gt;AO4,AM4,AO4)</f>
        <v>40</v>
      </c>
      <c r="AQ4" s="31">
        <f aca="true" t="shared" si="4" ref="AQ4:AQ21">SUM(AO4,AM4)</f>
        <v>73</v>
      </c>
      <c r="AR4" s="3">
        <f aca="true" t="shared" si="5" ref="AR4:AR21">SUM(AN4,AL4)</f>
        <v>91</v>
      </c>
      <c r="AS4" s="1">
        <v>18</v>
      </c>
    </row>
    <row r="5" spans="1:45" ht="12.75">
      <c r="A5" s="1">
        <v>1</v>
      </c>
      <c r="B5" s="2" t="s">
        <v>5</v>
      </c>
      <c r="C5" s="3">
        <v>18</v>
      </c>
      <c r="D5" s="4">
        <v>18</v>
      </c>
      <c r="E5" s="5">
        <v>18</v>
      </c>
      <c r="F5" s="36">
        <f aca="true" t="shared" si="6" ref="F5:F22">SUM(E5,D5,C5)</f>
        <v>54</v>
      </c>
      <c r="H5" s="14" t="s">
        <v>8</v>
      </c>
      <c r="I5" s="15">
        <v>1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3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4</v>
      </c>
      <c r="V5" s="15">
        <v>4</v>
      </c>
      <c r="W5" s="15">
        <v>0</v>
      </c>
      <c r="X5" s="15">
        <v>0</v>
      </c>
      <c r="Y5" s="15">
        <v>3</v>
      </c>
      <c r="Z5" s="15">
        <v>3</v>
      </c>
      <c r="AA5" s="15">
        <v>0</v>
      </c>
      <c r="AB5" s="15">
        <v>0</v>
      </c>
      <c r="AC5" s="15">
        <v>0</v>
      </c>
      <c r="AD5" s="15">
        <v>0</v>
      </c>
      <c r="AE5" s="10">
        <f t="shared" si="0"/>
        <v>11</v>
      </c>
      <c r="AF5" s="10">
        <f t="shared" si="0"/>
        <v>7</v>
      </c>
      <c r="AG5" s="11">
        <f t="shared" si="1"/>
        <v>11</v>
      </c>
      <c r="AH5" s="12">
        <f t="shared" si="2"/>
        <v>18</v>
      </c>
      <c r="AI5" s="13">
        <v>17</v>
      </c>
      <c r="AK5" s="6" t="s">
        <v>14</v>
      </c>
      <c r="AL5" s="3">
        <v>45</v>
      </c>
      <c r="AM5" s="4">
        <v>21</v>
      </c>
      <c r="AN5" s="30">
        <v>46</v>
      </c>
      <c r="AO5" s="5">
        <v>21</v>
      </c>
      <c r="AP5" s="4">
        <f t="shared" si="3"/>
        <v>21</v>
      </c>
      <c r="AQ5" s="31">
        <f t="shared" si="4"/>
        <v>42</v>
      </c>
      <c r="AR5" s="3">
        <f t="shared" si="5"/>
        <v>91</v>
      </c>
      <c r="AS5" s="1">
        <v>17</v>
      </c>
    </row>
    <row r="6" spans="1:45" ht="12.75">
      <c r="A6" s="1">
        <v>2</v>
      </c>
      <c r="B6" s="6" t="s">
        <v>6</v>
      </c>
      <c r="C6" s="3">
        <v>17</v>
      </c>
      <c r="D6" s="4">
        <v>16</v>
      </c>
      <c r="E6" s="5">
        <v>13</v>
      </c>
      <c r="F6" s="36">
        <f t="shared" si="6"/>
        <v>46</v>
      </c>
      <c r="H6" s="14" t="s">
        <v>7</v>
      </c>
      <c r="I6" s="15">
        <v>1</v>
      </c>
      <c r="J6" s="15">
        <v>1</v>
      </c>
      <c r="K6" s="15">
        <v>0</v>
      </c>
      <c r="L6" s="15">
        <v>0</v>
      </c>
      <c r="M6" s="15">
        <v>0</v>
      </c>
      <c r="N6" s="15">
        <v>3</v>
      </c>
      <c r="O6" s="15">
        <v>0</v>
      </c>
      <c r="P6" s="15">
        <v>3</v>
      </c>
      <c r="Q6" s="15">
        <v>0</v>
      </c>
      <c r="R6" s="15">
        <v>0</v>
      </c>
      <c r="S6" s="15">
        <v>3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15">
        <v>0</v>
      </c>
      <c r="AB6" s="15">
        <v>0</v>
      </c>
      <c r="AC6" s="15">
        <v>5</v>
      </c>
      <c r="AD6" s="15">
        <v>0</v>
      </c>
      <c r="AE6" s="10">
        <f t="shared" si="0"/>
        <v>9</v>
      </c>
      <c r="AF6" s="10">
        <f t="shared" si="0"/>
        <v>7</v>
      </c>
      <c r="AG6" s="11">
        <f t="shared" si="1"/>
        <v>9</v>
      </c>
      <c r="AH6" s="12">
        <f t="shared" si="2"/>
        <v>16</v>
      </c>
      <c r="AI6" s="13">
        <v>16</v>
      </c>
      <c r="AK6" s="6" t="s">
        <v>9</v>
      </c>
      <c r="AL6" s="3">
        <v>40</v>
      </c>
      <c r="AM6" s="4">
        <v>13</v>
      </c>
      <c r="AN6" s="30">
        <v>41</v>
      </c>
      <c r="AO6" s="5">
        <v>20</v>
      </c>
      <c r="AP6" s="4">
        <f t="shared" si="3"/>
        <v>20</v>
      </c>
      <c r="AQ6" s="31">
        <f t="shared" si="4"/>
        <v>33</v>
      </c>
      <c r="AR6" s="3">
        <f t="shared" si="5"/>
        <v>81</v>
      </c>
      <c r="AS6" s="1">
        <v>16</v>
      </c>
    </row>
    <row r="7" spans="1:45" ht="12.75">
      <c r="A7" s="1">
        <v>3</v>
      </c>
      <c r="B7" s="6" t="s">
        <v>8</v>
      </c>
      <c r="C7" s="3">
        <v>15</v>
      </c>
      <c r="D7" s="4">
        <v>10</v>
      </c>
      <c r="E7" s="5">
        <v>15</v>
      </c>
      <c r="F7" s="36">
        <f>SUM(E7,D7,C7)</f>
        <v>40</v>
      </c>
      <c r="H7" s="14" t="s">
        <v>6</v>
      </c>
      <c r="I7" s="15">
        <v>0</v>
      </c>
      <c r="J7" s="15">
        <v>1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4</v>
      </c>
      <c r="W7" s="15">
        <v>0</v>
      </c>
      <c r="X7" s="15">
        <v>4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10">
        <f t="shared" si="0"/>
        <v>0</v>
      </c>
      <c r="AF7" s="10">
        <f t="shared" si="0"/>
        <v>9</v>
      </c>
      <c r="AG7" s="11">
        <f t="shared" si="1"/>
        <v>9</v>
      </c>
      <c r="AH7" s="12">
        <f t="shared" si="2"/>
        <v>9</v>
      </c>
      <c r="AI7" s="13">
        <v>15</v>
      </c>
      <c r="AK7" s="6" t="s">
        <v>12</v>
      </c>
      <c r="AL7" s="3">
        <v>37</v>
      </c>
      <c r="AM7" s="4">
        <v>19</v>
      </c>
      <c r="AN7" s="30">
        <v>38</v>
      </c>
      <c r="AO7" s="5">
        <v>14</v>
      </c>
      <c r="AP7" s="4">
        <f t="shared" si="3"/>
        <v>19</v>
      </c>
      <c r="AQ7" s="31">
        <f t="shared" si="4"/>
        <v>33</v>
      </c>
      <c r="AR7" s="3">
        <f t="shared" si="5"/>
        <v>75</v>
      </c>
      <c r="AS7" s="1">
        <v>15</v>
      </c>
    </row>
    <row r="8" spans="1:45" ht="12.75">
      <c r="A8" s="1">
        <v>4</v>
      </c>
      <c r="B8" s="6" t="s">
        <v>7</v>
      </c>
      <c r="C8" s="3">
        <v>12</v>
      </c>
      <c r="D8" s="4">
        <v>14</v>
      </c>
      <c r="E8" s="5">
        <v>14</v>
      </c>
      <c r="F8" s="36">
        <f>SUM(E8,D8,C8)</f>
        <v>40</v>
      </c>
      <c r="H8" s="14" t="s">
        <v>9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3</v>
      </c>
      <c r="P8" s="15">
        <v>0</v>
      </c>
      <c r="Q8" s="15">
        <v>5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  <c r="AE8" s="10">
        <f t="shared" si="0"/>
        <v>8</v>
      </c>
      <c r="AF8" s="10">
        <f t="shared" si="0"/>
        <v>0</v>
      </c>
      <c r="AG8" s="11">
        <f t="shared" si="1"/>
        <v>8</v>
      </c>
      <c r="AH8" s="12">
        <f t="shared" si="2"/>
        <v>8</v>
      </c>
      <c r="AI8" s="13">
        <v>14</v>
      </c>
      <c r="AK8" s="6" t="s">
        <v>7</v>
      </c>
      <c r="AL8" s="3">
        <v>39</v>
      </c>
      <c r="AM8" s="4">
        <v>17</v>
      </c>
      <c r="AN8" s="30">
        <v>37</v>
      </c>
      <c r="AO8" s="5">
        <v>12</v>
      </c>
      <c r="AP8" s="4">
        <f t="shared" si="3"/>
        <v>17</v>
      </c>
      <c r="AQ8" s="31">
        <f t="shared" si="4"/>
        <v>29</v>
      </c>
      <c r="AR8" s="3">
        <f t="shared" si="5"/>
        <v>76</v>
      </c>
      <c r="AS8" s="1">
        <v>14</v>
      </c>
    </row>
    <row r="9" spans="1:45" ht="12.75">
      <c r="A9" s="1">
        <v>5</v>
      </c>
      <c r="B9" s="6" t="s">
        <v>9</v>
      </c>
      <c r="C9" s="3">
        <v>5</v>
      </c>
      <c r="D9" s="4">
        <v>17</v>
      </c>
      <c r="E9" s="5">
        <v>17</v>
      </c>
      <c r="F9" s="36">
        <f t="shared" si="6"/>
        <v>39</v>
      </c>
      <c r="H9" s="14" t="s">
        <v>13</v>
      </c>
      <c r="I9" s="16">
        <v>0</v>
      </c>
      <c r="J9" s="16">
        <v>1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4</v>
      </c>
      <c r="X9" s="16">
        <v>0</v>
      </c>
      <c r="Y9" s="16">
        <v>3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0">
        <f t="shared" si="0"/>
        <v>7</v>
      </c>
      <c r="AF9" s="10">
        <f t="shared" si="0"/>
        <v>1</v>
      </c>
      <c r="AG9" s="11">
        <f t="shared" si="1"/>
        <v>7</v>
      </c>
      <c r="AH9" s="12">
        <f t="shared" si="2"/>
        <v>8</v>
      </c>
      <c r="AI9" s="13">
        <v>13</v>
      </c>
      <c r="AK9" s="6" t="s">
        <v>8</v>
      </c>
      <c r="AL9" s="3">
        <v>31</v>
      </c>
      <c r="AM9" s="4">
        <v>17</v>
      </c>
      <c r="AN9" s="30">
        <v>31</v>
      </c>
      <c r="AO9" s="5">
        <v>10</v>
      </c>
      <c r="AP9" s="4">
        <f t="shared" si="3"/>
        <v>17</v>
      </c>
      <c r="AQ9" s="31">
        <f t="shared" si="4"/>
        <v>27</v>
      </c>
      <c r="AR9" s="3">
        <f t="shared" si="5"/>
        <v>62</v>
      </c>
      <c r="AS9" s="1">
        <v>13</v>
      </c>
    </row>
    <row r="10" spans="1:45" ht="12.75">
      <c r="A10" s="1">
        <v>6</v>
      </c>
      <c r="B10" s="6" t="s">
        <v>10</v>
      </c>
      <c r="C10" s="3">
        <v>16</v>
      </c>
      <c r="D10" s="4">
        <v>9</v>
      </c>
      <c r="E10" s="5">
        <v>11</v>
      </c>
      <c r="F10" s="36">
        <f t="shared" si="6"/>
        <v>36</v>
      </c>
      <c r="H10" s="14" t="s">
        <v>20</v>
      </c>
      <c r="I10" s="15">
        <v>0</v>
      </c>
      <c r="J10" s="15">
        <v>1</v>
      </c>
      <c r="K10" s="15">
        <v>0</v>
      </c>
      <c r="L10" s="15">
        <v>0</v>
      </c>
      <c r="M10" s="15">
        <v>0</v>
      </c>
      <c r="N10" s="15">
        <v>0</v>
      </c>
      <c r="O10" s="15">
        <v>3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3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0">
        <f t="shared" si="0"/>
        <v>6</v>
      </c>
      <c r="AF10" s="10">
        <f t="shared" si="0"/>
        <v>1</v>
      </c>
      <c r="AG10" s="11">
        <f t="shared" si="1"/>
        <v>6</v>
      </c>
      <c r="AH10" s="12">
        <f t="shared" si="2"/>
        <v>7</v>
      </c>
      <c r="AI10" s="13">
        <v>12</v>
      </c>
      <c r="AK10" s="6" t="s">
        <v>6</v>
      </c>
      <c r="AL10" s="3">
        <v>36</v>
      </c>
      <c r="AM10" s="4">
        <v>11</v>
      </c>
      <c r="AN10" s="30">
        <v>36</v>
      </c>
      <c r="AO10" s="5">
        <v>16</v>
      </c>
      <c r="AP10" s="4">
        <f t="shared" si="3"/>
        <v>16</v>
      </c>
      <c r="AQ10" s="31">
        <f t="shared" si="4"/>
        <v>27</v>
      </c>
      <c r="AR10" s="3">
        <f t="shared" si="5"/>
        <v>72</v>
      </c>
      <c r="AS10" s="1">
        <v>12</v>
      </c>
    </row>
    <row r="11" spans="1:45" ht="12.75">
      <c r="A11" s="1">
        <v>7</v>
      </c>
      <c r="B11" s="6" t="s">
        <v>11</v>
      </c>
      <c r="C11" s="3">
        <v>14</v>
      </c>
      <c r="D11" s="4">
        <v>11</v>
      </c>
      <c r="E11" s="5">
        <v>8</v>
      </c>
      <c r="F11" s="36">
        <f t="shared" si="6"/>
        <v>33</v>
      </c>
      <c r="H11" s="14" t="s">
        <v>21</v>
      </c>
      <c r="I11" s="15">
        <v>0</v>
      </c>
      <c r="J11" s="15">
        <v>0</v>
      </c>
      <c r="K11" s="15">
        <v>2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4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0">
        <f t="shared" si="0"/>
        <v>6</v>
      </c>
      <c r="AF11" s="10">
        <f t="shared" si="0"/>
        <v>0</v>
      </c>
      <c r="AG11" s="11">
        <f t="shared" si="1"/>
        <v>6</v>
      </c>
      <c r="AH11" s="12">
        <f t="shared" si="2"/>
        <v>6</v>
      </c>
      <c r="AI11" s="13">
        <v>11</v>
      </c>
      <c r="AK11" s="6" t="s">
        <v>18</v>
      </c>
      <c r="AL11" s="3">
        <v>36</v>
      </c>
      <c r="AM11" s="4">
        <v>15</v>
      </c>
      <c r="AN11" s="30">
        <v>36</v>
      </c>
      <c r="AO11" s="5">
        <v>4</v>
      </c>
      <c r="AP11" s="4">
        <f t="shared" si="3"/>
        <v>15</v>
      </c>
      <c r="AQ11" s="31">
        <f t="shared" si="4"/>
        <v>19</v>
      </c>
      <c r="AR11" s="3">
        <f t="shared" si="5"/>
        <v>72</v>
      </c>
      <c r="AS11" s="1">
        <v>11</v>
      </c>
    </row>
    <row r="12" spans="1:45" ht="12.75">
      <c r="A12" s="1">
        <v>8</v>
      </c>
      <c r="B12" s="6" t="s">
        <v>12</v>
      </c>
      <c r="C12" s="3">
        <v>13</v>
      </c>
      <c r="D12" s="4">
        <v>13</v>
      </c>
      <c r="E12" s="5">
        <v>6</v>
      </c>
      <c r="F12" s="36">
        <f t="shared" si="6"/>
        <v>32</v>
      </c>
      <c r="H12" s="14" t="s">
        <v>17</v>
      </c>
      <c r="I12" s="15">
        <v>0</v>
      </c>
      <c r="J12" s="15">
        <v>1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3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0">
        <f t="shared" si="0"/>
        <v>0</v>
      </c>
      <c r="AF12" s="10">
        <f t="shared" si="0"/>
        <v>4</v>
      </c>
      <c r="AG12" s="11">
        <f t="shared" si="1"/>
        <v>4</v>
      </c>
      <c r="AH12" s="12">
        <f t="shared" si="2"/>
        <v>4</v>
      </c>
      <c r="AI12" s="13">
        <v>10</v>
      </c>
      <c r="AK12" s="6" t="s">
        <v>20</v>
      </c>
      <c r="AL12" s="3">
        <v>36</v>
      </c>
      <c r="AM12" s="4">
        <v>13</v>
      </c>
      <c r="AN12" s="30">
        <v>36</v>
      </c>
      <c r="AO12" s="5">
        <v>14</v>
      </c>
      <c r="AP12" s="4">
        <f t="shared" si="3"/>
        <v>14</v>
      </c>
      <c r="AQ12" s="31">
        <f t="shared" si="4"/>
        <v>27</v>
      </c>
      <c r="AR12" s="3">
        <f t="shared" si="5"/>
        <v>72</v>
      </c>
      <c r="AS12" s="1">
        <v>10</v>
      </c>
    </row>
    <row r="13" spans="1:45" ht="12.75">
      <c r="A13" s="1">
        <v>9</v>
      </c>
      <c r="B13" s="6" t="s">
        <v>14</v>
      </c>
      <c r="C13" s="3">
        <v>10</v>
      </c>
      <c r="D13" s="4">
        <v>6</v>
      </c>
      <c r="E13" s="5">
        <v>16</v>
      </c>
      <c r="F13" s="36">
        <f t="shared" si="6"/>
        <v>32</v>
      </c>
      <c r="H13" s="14" t="s">
        <v>22</v>
      </c>
      <c r="I13" s="15">
        <v>0</v>
      </c>
      <c r="J13" s="15">
        <v>0</v>
      </c>
      <c r="K13" s="15">
        <v>0</v>
      </c>
      <c r="L13" s="15">
        <v>0</v>
      </c>
      <c r="M13" s="15">
        <v>3</v>
      </c>
      <c r="N13" s="15">
        <v>3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0">
        <f t="shared" si="0"/>
        <v>3</v>
      </c>
      <c r="AF13" s="10">
        <f t="shared" si="0"/>
        <v>3</v>
      </c>
      <c r="AG13" s="11">
        <f t="shared" si="1"/>
        <v>3</v>
      </c>
      <c r="AH13" s="12">
        <f t="shared" si="2"/>
        <v>6</v>
      </c>
      <c r="AI13" s="13">
        <v>9</v>
      </c>
      <c r="AK13" s="6" t="s">
        <v>13</v>
      </c>
      <c r="AL13" s="3">
        <v>36</v>
      </c>
      <c r="AM13" s="4">
        <v>11</v>
      </c>
      <c r="AN13" s="30">
        <v>35</v>
      </c>
      <c r="AO13" s="5">
        <v>12</v>
      </c>
      <c r="AP13" s="4">
        <f t="shared" si="3"/>
        <v>12</v>
      </c>
      <c r="AQ13" s="31">
        <f t="shared" si="4"/>
        <v>23</v>
      </c>
      <c r="AR13" s="3">
        <f t="shared" si="5"/>
        <v>71</v>
      </c>
      <c r="AS13" s="1">
        <v>9</v>
      </c>
    </row>
    <row r="14" spans="1:45" ht="12.75">
      <c r="A14" s="1">
        <v>10</v>
      </c>
      <c r="B14" s="6" t="s">
        <v>13</v>
      </c>
      <c r="C14" s="3">
        <v>8</v>
      </c>
      <c r="D14" s="4">
        <v>12</v>
      </c>
      <c r="E14" s="5">
        <v>12</v>
      </c>
      <c r="F14" s="36">
        <f>SUM(E14,D14,C14)</f>
        <v>32</v>
      </c>
      <c r="H14" s="14" t="s">
        <v>18</v>
      </c>
      <c r="I14" s="15">
        <v>0</v>
      </c>
      <c r="J14" s="15">
        <v>0</v>
      </c>
      <c r="K14" s="15">
        <v>2</v>
      </c>
      <c r="L14" s="15">
        <v>0</v>
      </c>
      <c r="M14" s="15">
        <v>0</v>
      </c>
      <c r="N14" s="15">
        <v>3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0">
        <f t="shared" si="0"/>
        <v>2</v>
      </c>
      <c r="AF14" s="10">
        <f t="shared" si="0"/>
        <v>3</v>
      </c>
      <c r="AG14" s="11">
        <f t="shared" si="1"/>
        <v>3</v>
      </c>
      <c r="AH14" s="12">
        <f t="shared" si="2"/>
        <v>5</v>
      </c>
      <c r="AI14" s="13">
        <v>8</v>
      </c>
      <c r="AK14" s="6" t="s">
        <v>16</v>
      </c>
      <c r="AL14" s="3">
        <v>34</v>
      </c>
      <c r="AM14" s="4">
        <v>10</v>
      </c>
      <c r="AN14" s="30">
        <v>34</v>
      </c>
      <c r="AO14" s="5">
        <v>11</v>
      </c>
      <c r="AP14" s="4">
        <f t="shared" si="3"/>
        <v>11</v>
      </c>
      <c r="AQ14" s="31">
        <f t="shared" si="4"/>
        <v>21</v>
      </c>
      <c r="AR14" s="3">
        <f t="shared" si="5"/>
        <v>68</v>
      </c>
      <c r="AS14" s="1">
        <v>8</v>
      </c>
    </row>
    <row r="15" spans="1:45" ht="12.75">
      <c r="A15" s="1">
        <v>11</v>
      </c>
      <c r="B15" s="35" t="s">
        <v>15</v>
      </c>
      <c r="C15" s="1">
        <v>4</v>
      </c>
      <c r="D15" s="1">
        <v>15</v>
      </c>
      <c r="E15" s="1">
        <v>4</v>
      </c>
      <c r="F15" s="1">
        <f t="shared" si="6"/>
        <v>23</v>
      </c>
      <c r="H15" s="14" t="s">
        <v>11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3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0">
        <f t="shared" si="0"/>
        <v>3</v>
      </c>
      <c r="AF15" s="10">
        <f t="shared" si="0"/>
        <v>0</v>
      </c>
      <c r="AG15" s="11">
        <f t="shared" si="1"/>
        <v>3</v>
      </c>
      <c r="AH15" s="12">
        <f t="shared" si="2"/>
        <v>3</v>
      </c>
      <c r="AI15" s="13">
        <v>7</v>
      </c>
      <c r="AK15" s="6" t="s">
        <v>19</v>
      </c>
      <c r="AL15" s="3">
        <v>36</v>
      </c>
      <c r="AM15" s="4">
        <v>1</v>
      </c>
      <c r="AN15" s="30">
        <v>39</v>
      </c>
      <c r="AO15" s="5">
        <v>11</v>
      </c>
      <c r="AP15" s="4">
        <f t="shared" si="3"/>
        <v>11</v>
      </c>
      <c r="AQ15" s="31">
        <f t="shared" si="4"/>
        <v>12</v>
      </c>
      <c r="AR15" s="3">
        <f t="shared" si="5"/>
        <v>75</v>
      </c>
      <c r="AS15" s="1">
        <v>7</v>
      </c>
    </row>
    <row r="16" spans="1:45" ht="12.75">
      <c r="A16" s="1">
        <v>12</v>
      </c>
      <c r="B16" s="35" t="s">
        <v>16</v>
      </c>
      <c r="C16" s="1">
        <v>6</v>
      </c>
      <c r="D16" s="1">
        <v>8</v>
      </c>
      <c r="E16" s="1">
        <v>5</v>
      </c>
      <c r="F16" s="1">
        <f t="shared" si="6"/>
        <v>19</v>
      </c>
      <c r="H16" s="14" t="s">
        <v>12</v>
      </c>
      <c r="I16" s="15">
        <v>0</v>
      </c>
      <c r="J16" s="15">
        <v>0</v>
      </c>
      <c r="K16" s="15">
        <v>2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0">
        <f t="shared" si="0"/>
        <v>2</v>
      </c>
      <c r="AF16" s="10">
        <f t="shared" si="0"/>
        <v>0</v>
      </c>
      <c r="AG16" s="11">
        <f t="shared" si="1"/>
        <v>2</v>
      </c>
      <c r="AH16" s="12">
        <f t="shared" si="2"/>
        <v>2</v>
      </c>
      <c r="AI16" s="13">
        <v>6</v>
      </c>
      <c r="AK16" s="6" t="s">
        <v>21</v>
      </c>
      <c r="AL16" s="3">
        <v>42</v>
      </c>
      <c r="AM16" s="4">
        <v>6</v>
      </c>
      <c r="AN16" s="30">
        <v>41</v>
      </c>
      <c r="AO16" s="5">
        <v>10</v>
      </c>
      <c r="AP16" s="4">
        <f t="shared" si="3"/>
        <v>10</v>
      </c>
      <c r="AQ16" s="31">
        <f t="shared" si="4"/>
        <v>16</v>
      </c>
      <c r="AR16" s="3">
        <f t="shared" si="5"/>
        <v>83</v>
      </c>
      <c r="AS16" s="1">
        <v>6</v>
      </c>
    </row>
    <row r="17" spans="1:45" ht="12.75">
      <c r="A17" s="1">
        <v>13</v>
      </c>
      <c r="B17" s="35" t="s">
        <v>17</v>
      </c>
      <c r="C17" s="1">
        <v>9</v>
      </c>
      <c r="D17" s="1">
        <v>7</v>
      </c>
      <c r="E17" s="1">
        <v>2</v>
      </c>
      <c r="F17" s="1">
        <f t="shared" si="6"/>
        <v>18</v>
      </c>
      <c r="H17" s="14" t="s">
        <v>14</v>
      </c>
      <c r="I17" s="15">
        <v>0</v>
      </c>
      <c r="J17" s="15">
        <v>1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0">
        <f t="shared" si="0"/>
        <v>0</v>
      </c>
      <c r="AF17" s="10">
        <f t="shared" si="0"/>
        <v>1</v>
      </c>
      <c r="AG17" s="11">
        <f t="shared" si="1"/>
        <v>1</v>
      </c>
      <c r="AH17" s="12">
        <f t="shared" si="2"/>
        <v>1</v>
      </c>
      <c r="AI17" s="13">
        <v>5</v>
      </c>
      <c r="AK17" s="6" t="s">
        <v>17</v>
      </c>
      <c r="AL17" s="3">
        <v>33</v>
      </c>
      <c r="AM17" s="4">
        <v>10</v>
      </c>
      <c r="AN17" s="30">
        <v>34</v>
      </c>
      <c r="AO17" s="5">
        <v>5</v>
      </c>
      <c r="AP17" s="4">
        <f t="shared" si="3"/>
        <v>10</v>
      </c>
      <c r="AQ17" s="31">
        <f t="shared" si="4"/>
        <v>15</v>
      </c>
      <c r="AR17" s="3">
        <f t="shared" si="5"/>
        <v>67</v>
      </c>
      <c r="AS17" s="1">
        <v>5</v>
      </c>
    </row>
    <row r="18" spans="1:45" ht="12.75">
      <c r="A18" s="1">
        <v>14</v>
      </c>
      <c r="B18" s="35" t="s">
        <v>18</v>
      </c>
      <c r="C18" s="1">
        <v>7</v>
      </c>
      <c r="D18" s="1">
        <v>1</v>
      </c>
      <c r="E18" s="1">
        <v>9</v>
      </c>
      <c r="F18" s="1">
        <f t="shared" si="6"/>
        <v>17</v>
      </c>
      <c r="H18" s="14" t="s">
        <v>10</v>
      </c>
      <c r="I18" s="15">
        <v>1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0">
        <f t="shared" si="0"/>
        <v>1</v>
      </c>
      <c r="AF18" s="10">
        <f t="shared" si="0"/>
        <v>0</v>
      </c>
      <c r="AG18" s="11">
        <f t="shared" si="1"/>
        <v>1</v>
      </c>
      <c r="AH18" s="12">
        <f t="shared" si="2"/>
        <v>1</v>
      </c>
      <c r="AI18" s="13">
        <v>4</v>
      </c>
      <c r="AK18" s="6" t="s">
        <v>10</v>
      </c>
      <c r="AL18" s="3">
        <v>34</v>
      </c>
      <c r="AM18" s="4">
        <v>9</v>
      </c>
      <c r="AN18" s="30">
        <v>37</v>
      </c>
      <c r="AO18" s="5">
        <v>8</v>
      </c>
      <c r="AP18" s="4">
        <f t="shared" si="3"/>
        <v>9</v>
      </c>
      <c r="AQ18" s="31">
        <f t="shared" si="4"/>
        <v>17</v>
      </c>
      <c r="AR18" s="3">
        <f t="shared" si="5"/>
        <v>71</v>
      </c>
      <c r="AS18" s="1">
        <v>4</v>
      </c>
    </row>
    <row r="19" spans="1:45" ht="12.75">
      <c r="A19" s="1">
        <v>15</v>
      </c>
      <c r="B19" s="35" t="s">
        <v>19</v>
      </c>
      <c r="C19" s="1">
        <v>11</v>
      </c>
      <c r="D19" s="1">
        <v>3</v>
      </c>
      <c r="E19" s="1">
        <v>1</v>
      </c>
      <c r="F19" s="1">
        <f t="shared" si="6"/>
        <v>15</v>
      </c>
      <c r="H19" s="14" t="s">
        <v>19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0">
        <f t="shared" si="0"/>
        <v>0</v>
      </c>
      <c r="AF19" s="10">
        <f t="shared" si="0"/>
        <v>0</v>
      </c>
      <c r="AG19" s="11">
        <f t="shared" si="1"/>
        <v>0</v>
      </c>
      <c r="AH19" s="12">
        <f t="shared" si="2"/>
        <v>0</v>
      </c>
      <c r="AI19" s="13">
        <v>1</v>
      </c>
      <c r="AK19" s="6" t="s">
        <v>22</v>
      </c>
      <c r="AL19" s="3">
        <v>35</v>
      </c>
      <c r="AM19" s="4">
        <v>5</v>
      </c>
      <c r="AN19" s="30">
        <v>39</v>
      </c>
      <c r="AO19" s="5">
        <v>6</v>
      </c>
      <c r="AP19" s="4">
        <f t="shared" si="3"/>
        <v>6</v>
      </c>
      <c r="AQ19" s="31">
        <f t="shared" si="4"/>
        <v>11</v>
      </c>
      <c r="AR19" s="3">
        <f t="shared" si="5"/>
        <v>74</v>
      </c>
      <c r="AS19" s="1">
        <v>3</v>
      </c>
    </row>
    <row r="20" spans="1:45" ht="12.75">
      <c r="A20" s="1">
        <v>16</v>
      </c>
      <c r="B20" s="35" t="s">
        <v>20</v>
      </c>
      <c r="C20" s="1">
        <v>3</v>
      </c>
      <c r="D20" s="1">
        <v>2</v>
      </c>
      <c r="E20" s="1">
        <v>10</v>
      </c>
      <c r="F20" s="1">
        <f t="shared" si="6"/>
        <v>15</v>
      </c>
      <c r="H20" s="14" t="s">
        <v>15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0">
        <f t="shared" si="0"/>
        <v>0</v>
      </c>
      <c r="AF20" s="10">
        <f t="shared" si="0"/>
        <v>0</v>
      </c>
      <c r="AG20" s="11">
        <f t="shared" si="1"/>
        <v>0</v>
      </c>
      <c r="AH20" s="12">
        <f t="shared" si="2"/>
        <v>0</v>
      </c>
      <c r="AI20" s="13">
        <v>0</v>
      </c>
      <c r="AK20" s="6" t="s">
        <v>11</v>
      </c>
      <c r="AL20" s="3">
        <v>27</v>
      </c>
      <c r="AM20" s="4">
        <v>5</v>
      </c>
      <c r="AN20" s="30">
        <v>27</v>
      </c>
      <c r="AO20" s="5">
        <v>3</v>
      </c>
      <c r="AP20" s="4">
        <f t="shared" si="3"/>
        <v>5</v>
      </c>
      <c r="AQ20" s="31">
        <f t="shared" si="4"/>
        <v>8</v>
      </c>
      <c r="AR20" s="3">
        <f t="shared" si="5"/>
        <v>54</v>
      </c>
      <c r="AS20" s="1">
        <v>2</v>
      </c>
    </row>
    <row r="21" spans="1:45" ht="12.75" customHeight="1">
      <c r="A21" s="1">
        <v>17</v>
      </c>
      <c r="B21" s="35" t="s">
        <v>21</v>
      </c>
      <c r="C21" s="1">
        <v>1</v>
      </c>
      <c r="D21" s="1">
        <v>4</v>
      </c>
      <c r="E21" s="1">
        <v>7</v>
      </c>
      <c r="F21" s="1">
        <f t="shared" si="6"/>
        <v>12</v>
      </c>
      <c r="H21" s="14" t="s">
        <v>16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0">
        <f t="shared" si="0"/>
        <v>0</v>
      </c>
      <c r="AF21" s="10">
        <f t="shared" si="0"/>
        <v>0</v>
      </c>
      <c r="AG21" s="11">
        <f t="shared" si="1"/>
        <v>0</v>
      </c>
      <c r="AH21" s="12">
        <f t="shared" si="2"/>
        <v>0</v>
      </c>
      <c r="AI21" s="13">
        <v>0</v>
      </c>
      <c r="AK21" s="6" t="s">
        <v>15</v>
      </c>
      <c r="AL21" s="3">
        <v>33</v>
      </c>
      <c r="AM21" s="4">
        <v>3</v>
      </c>
      <c r="AN21" s="30">
        <v>34</v>
      </c>
      <c r="AO21" s="5">
        <v>4</v>
      </c>
      <c r="AP21" s="4">
        <f t="shared" si="3"/>
        <v>4</v>
      </c>
      <c r="AQ21" s="31">
        <f t="shared" si="4"/>
        <v>7</v>
      </c>
      <c r="AR21" s="3">
        <f t="shared" si="5"/>
        <v>67</v>
      </c>
      <c r="AS21" s="1">
        <v>1</v>
      </c>
    </row>
    <row r="22" spans="1:45" ht="12.75">
      <c r="A22" s="1">
        <v>18</v>
      </c>
      <c r="B22" s="35" t="s">
        <v>22</v>
      </c>
      <c r="C22" s="1">
        <v>2</v>
      </c>
      <c r="D22" s="1">
        <v>5</v>
      </c>
      <c r="E22" s="1">
        <v>3</v>
      </c>
      <c r="F22" s="1">
        <f t="shared" si="6"/>
        <v>10</v>
      </c>
      <c r="H22" s="186" t="s">
        <v>43</v>
      </c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K22" s="7"/>
      <c r="AL22" s="7"/>
      <c r="AM22" s="7"/>
      <c r="AN22" s="166" t="s">
        <v>23</v>
      </c>
      <c r="AO22" s="166"/>
      <c r="AP22" s="167"/>
      <c r="AQ22" s="7"/>
      <c r="AR22" s="7"/>
      <c r="AS22" s="7"/>
    </row>
    <row r="23" spans="1:45" ht="12.75">
      <c r="A23" s="7"/>
      <c r="B23" s="7"/>
      <c r="C23" s="7"/>
      <c r="D23" s="7"/>
      <c r="E23" s="196" t="s">
        <v>23</v>
      </c>
      <c r="F23" s="19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K23" s="7"/>
      <c r="AL23" s="7"/>
      <c r="AM23" s="7"/>
      <c r="AN23" s="168"/>
      <c r="AO23" s="168"/>
      <c r="AP23" s="168"/>
      <c r="AQ23" s="7"/>
      <c r="AR23" s="7"/>
      <c r="AS23" s="7"/>
    </row>
    <row r="24" spans="1:45" ht="16.5" customHeight="1" thickBot="1">
      <c r="A24" s="7"/>
      <c r="B24" s="7"/>
      <c r="C24" s="7"/>
      <c r="D24" s="7"/>
      <c r="E24" s="168"/>
      <c r="F24" s="168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K24" s="169" t="s">
        <v>65</v>
      </c>
      <c r="AL24" s="169"/>
      <c r="AM24" s="169"/>
      <c r="AN24" s="169"/>
      <c r="AO24" s="169"/>
      <c r="AP24" s="169"/>
      <c r="AQ24" s="169"/>
      <c r="AR24" s="169"/>
      <c r="AS24" s="169"/>
    </row>
    <row r="25" spans="8:45" ht="13.5" thickBot="1">
      <c r="H25" s="188" t="s">
        <v>0</v>
      </c>
      <c r="I25" s="182" t="s">
        <v>26</v>
      </c>
      <c r="J25" s="182" t="s">
        <v>26</v>
      </c>
      <c r="K25" s="182" t="s">
        <v>27</v>
      </c>
      <c r="L25" s="182" t="s">
        <v>27</v>
      </c>
      <c r="M25" s="182" t="s">
        <v>28</v>
      </c>
      <c r="N25" s="182" t="s">
        <v>28</v>
      </c>
      <c r="O25" s="182" t="s">
        <v>29</v>
      </c>
      <c r="P25" s="182" t="s">
        <v>29</v>
      </c>
      <c r="Q25" s="182" t="s">
        <v>30</v>
      </c>
      <c r="R25" s="182" t="s">
        <v>30</v>
      </c>
      <c r="S25" s="182" t="s">
        <v>31</v>
      </c>
      <c r="T25" s="182" t="s">
        <v>31</v>
      </c>
      <c r="U25" s="182" t="s">
        <v>32</v>
      </c>
      <c r="V25" s="182" t="s">
        <v>32</v>
      </c>
      <c r="W25" s="182" t="s">
        <v>33</v>
      </c>
      <c r="X25" s="182" t="s">
        <v>33</v>
      </c>
      <c r="Y25" s="182" t="s">
        <v>34</v>
      </c>
      <c r="Z25" s="182" t="s">
        <v>34</v>
      </c>
      <c r="AA25" s="182" t="s">
        <v>35</v>
      </c>
      <c r="AB25" s="182" t="s">
        <v>35</v>
      </c>
      <c r="AC25" s="182" t="s">
        <v>36</v>
      </c>
      <c r="AD25" s="182" t="s">
        <v>36</v>
      </c>
      <c r="AE25" s="184" t="s">
        <v>37</v>
      </c>
      <c r="AF25" s="184" t="s">
        <v>38</v>
      </c>
      <c r="AG25" s="177" t="s">
        <v>39</v>
      </c>
      <c r="AH25" s="179" t="s">
        <v>40</v>
      </c>
      <c r="AI25" s="181" t="s">
        <v>41</v>
      </c>
      <c r="AK25" s="169"/>
      <c r="AL25" s="169"/>
      <c r="AM25" s="169"/>
      <c r="AN25" s="169"/>
      <c r="AO25" s="169"/>
      <c r="AP25" s="169"/>
      <c r="AQ25" s="169"/>
      <c r="AR25" s="169"/>
      <c r="AS25" s="169"/>
    </row>
    <row r="26" spans="1:45" ht="39" customHeight="1" thickBot="1">
      <c r="A26" s="176" t="s">
        <v>44</v>
      </c>
      <c r="B26" s="176"/>
      <c r="C26" s="176"/>
      <c r="D26" s="176"/>
      <c r="E26" s="176"/>
      <c r="F26" s="176"/>
      <c r="H26" s="189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5"/>
      <c r="AF26" s="185"/>
      <c r="AG26" s="178"/>
      <c r="AH26" s="180"/>
      <c r="AI26" s="181"/>
      <c r="AK26" s="170" t="s">
        <v>0</v>
      </c>
      <c r="AL26" s="172" t="s">
        <v>57</v>
      </c>
      <c r="AM26" s="172" t="s">
        <v>58</v>
      </c>
      <c r="AN26" s="174" t="s">
        <v>59</v>
      </c>
      <c r="AO26" s="174" t="s">
        <v>60</v>
      </c>
      <c r="AP26" s="172" t="s">
        <v>61</v>
      </c>
      <c r="AQ26" s="172" t="s">
        <v>62</v>
      </c>
      <c r="AR26" s="172" t="s">
        <v>63</v>
      </c>
      <c r="AS26" s="172" t="s">
        <v>48</v>
      </c>
    </row>
    <row r="27" spans="1:45" ht="15.75" customHeight="1">
      <c r="A27" s="32"/>
      <c r="B27" s="22" t="s">
        <v>45</v>
      </c>
      <c r="C27" s="23" t="s">
        <v>46</v>
      </c>
      <c r="D27" s="23" t="s">
        <v>47</v>
      </c>
      <c r="E27" s="24" t="s">
        <v>48</v>
      </c>
      <c r="F27" s="25" t="s">
        <v>49</v>
      </c>
      <c r="H27" s="8" t="s">
        <v>9</v>
      </c>
      <c r="I27" s="17">
        <v>0</v>
      </c>
      <c r="J27" s="17">
        <v>1</v>
      </c>
      <c r="K27" s="17">
        <v>2</v>
      </c>
      <c r="L27" s="17">
        <v>0</v>
      </c>
      <c r="M27" s="17">
        <v>0</v>
      </c>
      <c r="N27" s="17">
        <v>5</v>
      </c>
      <c r="O27" s="18">
        <v>0</v>
      </c>
      <c r="P27" s="18">
        <v>0</v>
      </c>
      <c r="Q27" s="17">
        <v>0</v>
      </c>
      <c r="R27" s="17">
        <v>4</v>
      </c>
      <c r="S27" s="18">
        <v>0</v>
      </c>
      <c r="T27" s="18">
        <v>0</v>
      </c>
      <c r="U27" s="17">
        <v>3</v>
      </c>
      <c r="V27" s="17">
        <v>0</v>
      </c>
      <c r="W27" s="18">
        <v>4</v>
      </c>
      <c r="X27" s="18">
        <v>4</v>
      </c>
      <c r="Y27" s="17">
        <v>0</v>
      </c>
      <c r="Z27" s="17">
        <v>0</v>
      </c>
      <c r="AA27" s="18">
        <v>0</v>
      </c>
      <c r="AB27" s="18">
        <v>0</v>
      </c>
      <c r="AC27" s="18">
        <v>0</v>
      </c>
      <c r="AD27" s="18">
        <v>5</v>
      </c>
      <c r="AE27" s="19">
        <v>9</v>
      </c>
      <c r="AF27" s="19">
        <v>19</v>
      </c>
      <c r="AG27" s="11">
        <v>19</v>
      </c>
      <c r="AH27" s="12">
        <v>28</v>
      </c>
      <c r="AI27" s="13">
        <v>18</v>
      </c>
      <c r="AK27" s="171"/>
      <c r="AL27" s="173"/>
      <c r="AM27" s="173"/>
      <c r="AN27" s="175"/>
      <c r="AO27" s="175"/>
      <c r="AP27" s="173"/>
      <c r="AQ27" s="173"/>
      <c r="AR27" s="173"/>
      <c r="AS27" s="173"/>
    </row>
    <row r="28" spans="1:45" ht="15.75">
      <c r="A28" s="13">
        <v>1</v>
      </c>
      <c r="B28" s="26" t="s">
        <v>16</v>
      </c>
      <c r="C28" s="27">
        <v>46</v>
      </c>
      <c r="D28" s="27">
        <v>18</v>
      </c>
      <c r="E28" s="28">
        <v>5</v>
      </c>
      <c r="F28" s="29">
        <v>18</v>
      </c>
      <c r="H28" s="14" t="s">
        <v>21</v>
      </c>
      <c r="I28" s="17">
        <v>0</v>
      </c>
      <c r="J28" s="17">
        <v>1</v>
      </c>
      <c r="K28" s="17">
        <v>0</v>
      </c>
      <c r="L28" s="17">
        <v>0</v>
      </c>
      <c r="M28" s="17">
        <v>0</v>
      </c>
      <c r="N28" s="17">
        <v>5</v>
      </c>
      <c r="O28" s="17">
        <v>0</v>
      </c>
      <c r="P28" s="20">
        <v>0</v>
      </c>
      <c r="Q28" s="17">
        <v>0</v>
      </c>
      <c r="R28" s="17">
        <v>0</v>
      </c>
      <c r="S28" s="17">
        <v>0</v>
      </c>
      <c r="T28" s="20">
        <v>0</v>
      </c>
      <c r="U28" s="17">
        <v>0</v>
      </c>
      <c r="V28" s="17">
        <v>0</v>
      </c>
      <c r="W28" s="17">
        <v>0</v>
      </c>
      <c r="X28" s="20">
        <v>0</v>
      </c>
      <c r="Y28" s="17">
        <v>0</v>
      </c>
      <c r="Z28" s="17">
        <v>0</v>
      </c>
      <c r="AA28" s="17">
        <v>0</v>
      </c>
      <c r="AB28" s="20">
        <v>3</v>
      </c>
      <c r="AC28" s="17">
        <v>0</v>
      </c>
      <c r="AD28" s="18">
        <v>5</v>
      </c>
      <c r="AE28" s="19">
        <v>0</v>
      </c>
      <c r="AF28" s="19">
        <v>14</v>
      </c>
      <c r="AG28" s="11">
        <v>14</v>
      </c>
      <c r="AH28" s="12">
        <v>14</v>
      </c>
      <c r="AI28" s="13">
        <v>17</v>
      </c>
      <c r="AK28" s="6" t="s">
        <v>9</v>
      </c>
      <c r="AL28" s="3">
        <v>46</v>
      </c>
      <c r="AM28" s="4">
        <v>30</v>
      </c>
      <c r="AN28" s="30">
        <v>47</v>
      </c>
      <c r="AO28" s="5">
        <v>31</v>
      </c>
      <c r="AP28" s="4">
        <f aca="true" t="shared" si="7" ref="AP28:AP45">IF(AO28&gt;AM28,AO28,AM28)</f>
        <v>31</v>
      </c>
      <c r="AQ28" s="31">
        <f aca="true" t="shared" si="8" ref="AQ28:AQ45">SUM(AO28+AM28)</f>
        <v>61</v>
      </c>
      <c r="AR28" s="3">
        <f aca="true" t="shared" si="9" ref="AR28:AR45">SUM(AL28+AN28)</f>
        <v>93</v>
      </c>
      <c r="AS28" s="1">
        <v>18</v>
      </c>
    </row>
    <row r="29" spans="1:45" ht="15.75">
      <c r="A29" s="13">
        <v>2</v>
      </c>
      <c r="B29" s="26" t="s">
        <v>14</v>
      </c>
      <c r="C29" s="27">
        <v>37</v>
      </c>
      <c r="D29" s="27">
        <v>8</v>
      </c>
      <c r="E29" s="28">
        <v>4</v>
      </c>
      <c r="F29" s="29">
        <v>17</v>
      </c>
      <c r="H29" s="14" t="s">
        <v>13</v>
      </c>
      <c r="I29" s="17">
        <v>1</v>
      </c>
      <c r="J29" s="17">
        <v>0</v>
      </c>
      <c r="K29" s="17">
        <v>0</v>
      </c>
      <c r="L29" s="17">
        <v>0</v>
      </c>
      <c r="M29" s="17">
        <v>0</v>
      </c>
      <c r="N29" s="17">
        <v>5</v>
      </c>
      <c r="O29" s="17">
        <v>0</v>
      </c>
      <c r="P29" s="17">
        <v>0</v>
      </c>
      <c r="Q29" s="17">
        <v>4</v>
      </c>
      <c r="R29" s="17">
        <v>0</v>
      </c>
      <c r="S29" s="17">
        <v>0</v>
      </c>
      <c r="T29" s="17">
        <v>4</v>
      </c>
      <c r="U29" s="17">
        <v>3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5</v>
      </c>
      <c r="AD29" s="20">
        <v>0</v>
      </c>
      <c r="AE29" s="19">
        <v>13</v>
      </c>
      <c r="AF29" s="19">
        <v>9</v>
      </c>
      <c r="AG29" s="11">
        <v>13</v>
      </c>
      <c r="AH29" s="12">
        <v>22</v>
      </c>
      <c r="AI29" s="13">
        <v>16</v>
      </c>
      <c r="AK29" s="6" t="s">
        <v>5</v>
      </c>
      <c r="AL29" s="3">
        <v>43</v>
      </c>
      <c r="AM29" s="4">
        <v>29</v>
      </c>
      <c r="AN29" s="30">
        <v>43</v>
      </c>
      <c r="AO29" s="5">
        <v>28</v>
      </c>
      <c r="AP29" s="4">
        <f t="shared" si="7"/>
        <v>29</v>
      </c>
      <c r="AQ29" s="31">
        <f t="shared" si="8"/>
        <v>57</v>
      </c>
      <c r="AR29" s="3">
        <f t="shared" si="9"/>
        <v>86</v>
      </c>
      <c r="AS29" s="1">
        <v>17</v>
      </c>
    </row>
    <row r="30" spans="1:45" ht="15.75">
      <c r="A30" s="13">
        <v>3</v>
      </c>
      <c r="B30" s="26" t="s">
        <v>8</v>
      </c>
      <c r="C30" s="27">
        <v>42</v>
      </c>
      <c r="D30" s="27">
        <v>16</v>
      </c>
      <c r="E30" s="28">
        <v>3</v>
      </c>
      <c r="F30" s="29">
        <v>16</v>
      </c>
      <c r="H30" s="14" t="s">
        <v>7</v>
      </c>
      <c r="I30" s="17">
        <v>1</v>
      </c>
      <c r="J30" s="17">
        <v>0</v>
      </c>
      <c r="K30" s="17">
        <v>0</v>
      </c>
      <c r="L30" s="17">
        <v>2</v>
      </c>
      <c r="M30" s="17">
        <v>0</v>
      </c>
      <c r="N30" s="17">
        <v>5</v>
      </c>
      <c r="O30" s="20">
        <v>0</v>
      </c>
      <c r="P30" s="20">
        <v>0</v>
      </c>
      <c r="Q30" s="17">
        <v>4</v>
      </c>
      <c r="R30" s="17">
        <v>0</v>
      </c>
      <c r="S30" s="20">
        <v>4</v>
      </c>
      <c r="T30" s="20">
        <v>0</v>
      </c>
      <c r="U30" s="17">
        <v>0</v>
      </c>
      <c r="V30" s="17">
        <v>0</v>
      </c>
      <c r="W30" s="20">
        <v>0</v>
      </c>
      <c r="X30" s="20">
        <v>0</v>
      </c>
      <c r="Y30" s="17">
        <v>0</v>
      </c>
      <c r="Z30" s="17">
        <v>0</v>
      </c>
      <c r="AA30" s="20">
        <v>0</v>
      </c>
      <c r="AB30" s="20">
        <v>3</v>
      </c>
      <c r="AC30" s="20">
        <v>0</v>
      </c>
      <c r="AD30" s="18">
        <v>0</v>
      </c>
      <c r="AE30" s="19">
        <v>9</v>
      </c>
      <c r="AF30" s="19">
        <v>10</v>
      </c>
      <c r="AG30" s="11">
        <v>10</v>
      </c>
      <c r="AH30" s="12">
        <v>19</v>
      </c>
      <c r="AI30" s="13">
        <v>15</v>
      </c>
      <c r="AK30" s="6" t="s">
        <v>6</v>
      </c>
      <c r="AL30" s="3">
        <v>45</v>
      </c>
      <c r="AM30" s="4">
        <v>25</v>
      </c>
      <c r="AN30" s="30">
        <v>44</v>
      </c>
      <c r="AO30" s="5">
        <v>16</v>
      </c>
      <c r="AP30" s="4">
        <f t="shared" si="7"/>
        <v>25</v>
      </c>
      <c r="AQ30" s="31">
        <f t="shared" si="8"/>
        <v>41</v>
      </c>
      <c r="AR30" s="3">
        <f t="shared" si="9"/>
        <v>89</v>
      </c>
      <c r="AS30" s="1">
        <v>16</v>
      </c>
    </row>
    <row r="31" spans="1:45" ht="15.75">
      <c r="A31" s="13">
        <v>4</v>
      </c>
      <c r="B31" s="26" t="s">
        <v>5</v>
      </c>
      <c r="C31" s="27">
        <v>50</v>
      </c>
      <c r="D31" s="27">
        <v>15</v>
      </c>
      <c r="E31" s="28">
        <v>3</v>
      </c>
      <c r="F31" s="29">
        <v>15</v>
      </c>
      <c r="H31" s="14" t="s">
        <v>8</v>
      </c>
      <c r="I31" s="17">
        <v>1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20">
        <v>0</v>
      </c>
      <c r="P31" s="20">
        <v>3</v>
      </c>
      <c r="Q31" s="17">
        <v>0</v>
      </c>
      <c r="R31" s="17">
        <v>0</v>
      </c>
      <c r="S31" s="20">
        <v>0</v>
      </c>
      <c r="T31" s="20">
        <v>4</v>
      </c>
      <c r="U31" s="17">
        <v>0</v>
      </c>
      <c r="V31" s="17">
        <v>3</v>
      </c>
      <c r="W31" s="20">
        <v>0</v>
      </c>
      <c r="X31" s="20">
        <v>0</v>
      </c>
      <c r="Y31" s="17">
        <v>0</v>
      </c>
      <c r="Z31" s="17">
        <v>0</v>
      </c>
      <c r="AA31" s="20">
        <v>0</v>
      </c>
      <c r="AB31" s="20">
        <v>0</v>
      </c>
      <c r="AC31" s="20">
        <v>0</v>
      </c>
      <c r="AD31" s="18">
        <v>0</v>
      </c>
      <c r="AE31" s="19">
        <v>1</v>
      </c>
      <c r="AF31" s="19">
        <v>10</v>
      </c>
      <c r="AG31" s="11">
        <v>10</v>
      </c>
      <c r="AH31" s="12">
        <v>11</v>
      </c>
      <c r="AI31" s="13">
        <v>14</v>
      </c>
      <c r="AK31" s="6" t="s">
        <v>20</v>
      </c>
      <c r="AL31" s="3">
        <v>47</v>
      </c>
      <c r="AM31" s="4">
        <v>23</v>
      </c>
      <c r="AN31" s="30">
        <v>45</v>
      </c>
      <c r="AO31" s="5">
        <v>15</v>
      </c>
      <c r="AP31" s="4">
        <f t="shared" si="7"/>
        <v>23</v>
      </c>
      <c r="AQ31" s="31">
        <f t="shared" si="8"/>
        <v>38</v>
      </c>
      <c r="AR31" s="3">
        <f t="shared" si="9"/>
        <v>92</v>
      </c>
      <c r="AS31" s="1">
        <v>15</v>
      </c>
    </row>
    <row r="32" spans="1:45" ht="15.75">
      <c r="A32" s="13">
        <v>5</v>
      </c>
      <c r="B32" s="26" t="s">
        <v>18</v>
      </c>
      <c r="C32" s="27">
        <v>25</v>
      </c>
      <c r="D32" s="27">
        <v>4</v>
      </c>
      <c r="E32" s="28">
        <v>3</v>
      </c>
      <c r="F32" s="29">
        <v>14</v>
      </c>
      <c r="H32" s="14" t="s">
        <v>5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5</v>
      </c>
      <c r="O32" s="20">
        <v>0</v>
      </c>
      <c r="P32" s="20">
        <v>0</v>
      </c>
      <c r="Q32" s="17">
        <v>0</v>
      </c>
      <c r="R32" s="17">
        <v>4</v>
      </c>
      <c r="S32" s="20">
        <v>4</v>
      </c>
      <c r="T32" s="20">
        <v>0</v>
      </c>
      <c r="U32" s="17">
        <v>3</v>
      </c>
      <c r="V32" s="17">
        <v>0</v>
      </c>
      <c r="W32" s="20">
        <v>0</v>
      </c>
      <c r="X32" s="20">
        <v>0</v>
      </c>
      <c r="Y32" s="17">
        <v>0</v>
      </c>
      <c r="Z32" s="17">
        <v>0</v>
      </c>
      <c r="AA32" s="20">
        <v>0</v>
      </c>
      <c r="AB32" s="20">
        <v>0</v>
      </c>
      <c r="AC32" s="20">
        <v>0</v>
      </c>
      <c r="AD32" s="20">
        <v>0</v>
      </c>
      <c r="AE32" s="19">
        <v>7</v>
      </c>
      <c r="AF32" s="19">
        <v>9</v>
      </c>
      <c r="AG32" s="11">
        <v>9</v>
      </c>
      <c r="AH32" s="12">
        <v>16</v>
      </c>
      <c r="AI32" s="13">
        <v>13</v>
      </c>
      <c r="AK32" s="6" t="s">
        <v>7</v>
      </c>
      <c r="AL32" s="3">
        <v>45</v>
      </c>
      <c r="AM32" s="4">
        <v>20</v>
      </c>
      <c r="AN32" s="30">
        <v>46</v>
      </c>
      <c r="AO32" s="5">
        <v>18</v>
      </c>
      <c r="AP32" s="4">
        <f t="shared" si="7"/>
        <v>20</v>
      </c>
      <c r="AQ32" s="31">
        <f t="shared" si="8"/>
        <v>38</v>
      </c>
      <c r="AR32" s="3">
        <f t="shared" si="9"/>
        <v>91</v>
      </c>
      <c r="AS32" s="1">
        <v>14</v>
      </c>
    </row>
    <row r="33" spans="1:45" ht="15.75">
      <c r="A33" s="13">
        <v>6</v>
      </c>
      <c r="B33" s="26" t="s">
        <v>21</v>
      </c>
      <c r="C33" s="27">
        <v>16</v>
      </c>
      <c r="D33" s="27">
        <v>3</v>
      </c>
      <c r="E33" s="28">
        <v>3</v>
      </c>
      <c r="F33" s="29">
        <v>13</v>
      </c>
      <c r="H33" s="14" t="s">
        <v>10</v>
      </c>
      <c r="I33" s="17">
        <v>1</v>
      </c>
      <c r="J33" s="17">
        <v>1</v>
      </c>
      <c r="K33" s="17">
        <v>0</v>
      </c>
      <c r="L33" s="17">
        <v>0</v>
      </c>
      <c r="M33" s="17">
        <v>0</v>
      </c>
      <c r="N33" s="17">
        <v>0</v>
      </c>
      <c r="O33" s="20">
        <v>0</v>
      </c>
      <c r="P33" s="20">
        <v>0</v>
      </c>
      <c r="Q33" s="17">
        <v>4</v>
      </c>
      <c r="R33" s="17">
        <v>4</v>
      </c>
      <c r="S33" s="20">
        <v>0</v>
      </c>
      <c r="T33" s="20">
        <v>0</v>
      </c>
      <c r="U33" s="17">
        <v>0</v>
      </c>
      <c r="V33" s="17">
        <v>3</v>
      </c>
      <c r="W33" s="20">
        <v>0</v>
      </c>
      <c r="X33" s="20">
        <v>0</v>
      </c>
      <c r="Y33" s="17">
        <v>0</v>
      </c>
      <c r="Z33" s="17">
        <v>0</v>
      </c>
      <c r="AA33" s="20">
        <v>0</v>
      </c>
      <c r="AB33" s="20">
        <v>0</v>
      </c>
      <c r="AC33" s="20">
        <v>0</v>
      </c>
      <c r="AD33" s="18">
        <v>0</v>
      </c>
      <c r="AE33" s="19">
        <v>5</v>
      </c>
      <c r="AF33" s="19">
        <v>8</v>
      </c>
      <c r="AG33" s="11">
        <v>8</v>
      </c>
      <c r="AH33" s="12">
        <v>13</v>
      </c>
      <c r="AI33" s="13">
        <v>12</v>
      </c>
      <c r="AK33" s="6" t="s">
        <v>15</v>
      </c>
      <c r="AL33" s="3">
        <v>43</v>
      </c>
      <c r="AM33" s="4">
        <v>18</v>
      </c>
      <c r="AN33" s="30">
        <v>43</v>
      </c>
      <c r="AO33" s="5">
        <v>20</v>
      </c>
      <c r="AP33" s="4">
        <f t="shared" si="7"/>
        <v>20</v>
      </c>
      <c r="AQ33" s="31">
        <f t="shared" si="8"/>
        <v>38</v>
      </c>
      <c r="AR33" s="3">
        <f t="shared" si="9"/>
        <v>86</v>
      </c>
      <c r="AS33" s="1">
        <v>13</v>
      </c>
    </row>
    <row r="34" spans="1:45" ht="15.75">
      <c r="A34" s="13">
        <v>7</v>
      </c>
      <c r="B34" s="26" t="s">
        <v>12</v>
      </c>
      <c r="C34" s="27">
        <v>33</v>
      </c>
      <c r="D34" s="27">
        <v>1</v>
      </c>
      <c r="E34" s="28">
        <v>3</v>
      </c>
      <c r="F34" s="29">
        <v>12</v>
      </c>
      <c r="H34" s="14" t="s">
        <v>6</v>
      </c>
      <c r="I34" s="17">
        <v>0</v>
      </c>
      <c r="J34" s="17">
        <v>1</v>
      </c>
      <c r="K34" s="17">
        <v>0</v>
      </c>
      <c r="L34" s="17">
        <v>0</v>
      </c>
      <c r="M34" s="17">
        <v>0</v>
      </c>
      <c r="N34" s="17">
        <v>0</v>
      </c>
      <c r="O34" s="20">
        <v>0</v>
      </c>
      <c r="P34" s="20">
        <v>0</v>
      </c>
      <c r="Q34" s="17">
        <v>0</v>
      </c>
      <c r="R34" s="17">
        <v>0</v>
      </c>
      <c r="S34" s="20">
        <v>0</v>
      </c>
      <c r="T34" s="20">
        <v>0</v>
      </c>
      <c r="U34" s="17">
        <v>0</v>
      </c>
      <c r="V34" s="17">
        <v>0</v>
      </c>
      <c r="W34" s="20">
        <v>4</v>
      </c>
      <c r="X34" s="20">
        <v>0</v>
      </c>
      <c r="Y34" s="17">
        <v>3</v>
      </c>
      <c r="Z34" s="17">
        <v>0</v>
      </c>
      <c r="AA34" s="20">
        <v>0</v>
      </c>
      <c r="AB34" s="20">
        <v>0</v>
      </c>
      <c r="AC34" s="20">
        <v>0</v>
      </c>
      <c r="AD34" s="18">
        <v>0</v>
      </c>
      <c r="AE34" s="19">
        <v>7</v>
      </c>
      <c r="AF34" s="19">
        <v>1</v>
      </c>
      <c r="AG34" s="11">
        <v>7</v>
      </c>
      <c r="AH34" s="12">
        <v>8</v>
      </c>
      <c r="AI34" s="13">
        <v>11</v>
      </c>
      <c r="AK34" s="6" t="s">
        <v>18</v>
      </c>
      <c r="AL34" s="3">
        <v>40</v>
      </c>
      <c r="AM34" s="4">
        <v>10</v>
      </c>
      <c r="AN34" s="30">
        <v>40</v>
      </c>
      <c r="AO34" s="5">
        <v>19</v>
      </c>
      <c r="AP34" s="4">
        <f t="shared" si="7"/>
        <v>19</v>
      </c>
      <c r="AQ34" s="31">
        <f t="shared" si="8"/>
        <v>29</v>
      </c>
      <c r="AR34" s="3">
        <f t="shared" si="9"/>
        <v>80</v>
      </c>
      <c r="AS34" s="1">
        <v>12</v>
      </c>
    </row>
    <row r="35" spans="1:45" ht="15.75">
      <c r="A35" s="13">
        <v>8</v>
      </c>
      <c r="B35" s="26" t="s">
        <v>50</v>
      </c>
      <c r="C35" s="27">
        <v>37</v>
      </c>
      <c r="D35" s="27">
        <v>-3</v>
      </c>
      <c r="E35" s="28">
        <v>3</v>
      </c>
      <c r="F35" s="29">
        <v>11</v>
      </c>
      <c r="H35" s="14" t="s">
        <v>14</v>
      </c>
      <c r="I35" s="17">
        <v>1</v>
      </c>
      <c r="J35" s="17">
        <v>1</v>
      </c>
      <c r="K35" s="17">
        <v>0</v>
      </c>
      <c r="L35" s="17">
        <v>2</v>
      </c>
      <c r="M35" s="17">
        <v>0</v>
      </c>
      <c r="N35" s="17">
        <v>0</v>
      </c>
      <c r="O35" s="20">
        <v>0</v>
      </c>
      <c r="P35" s="20">
        <v>0</v>
      </c>
      <c r="Q35" s="17">
        <v>0</v>
      </c>
      <c r="R35" s="17">
        <v>4</v>
      </c>
      <c r="S35" s="20">
        <v>0</v>
      </c>
      <c r="T35" s="20">
        <v>0</v>
      </c>
      <c r="U35" s="17">
        <v>0</v>
      </c>
      <c r="V35" s="17">
        <v>0</v>
      </c>
      <c r="W35" s="20">
        <v>0</v>
      </c>
      <c r="X35" s="20">
        <v>0</v>
      </c>
      <c r="Y35" s="17">
        <v>0</v>
      </c>
      <c r="Z35" s="17">
        <v>0</v>
      </c>
      <c r="AA35" s="20">
        <v>0</v>
      </c>
      <c r="AB35" s="20">
        <v>0</v>
      </c>
      <c r="AC35" s="20">
        <v>0</v>
      </c>
      <c r="AD35" s="18">
        <v>0</v>
      </c>
      <c r="AE35" s="19">
        <v>1</v>
      </c>
      <c r="AF35" s="19">
        <v>7</v>
      </c>
      <c r="AG35" s="11">
        <v>7</v>
      </c>
      <c r="AH35" s="12">
        <v>8</v>
      </c>
      <c r="AI35" s="13">
        <v>10</v>
      </c>
      <c r="AK35" s="6" t="s">
        <v>14</v>
      </c>
      <c r="AL35" s="3">
        <v>45</v>
      </c>
      <c r="AM35" s="4">
        <v>18</v>
      </c>
      <c r="AN35" s="30">
        <v>42</v>
      </c>
      <c r="AO35" s="5">
        <v>14</v>
      </c>
      <c r="AP35" s="4">
        <f t="shared" si="7"/>
        <v>18</v>
      </c>
      <c r="AQ35" s="31">
        <f t="shared" si="8"/>
        <v>32</v>
      </c>
      <c r="AR35" s="3">
        <f t="shared" si="9"/>
        <v>87</v>
      </c>
      <c r="AS35" s="1">
        <v>11</v>
      </c>
    </row>
    <row r="36" spans="1:45" ht="15.75">
      <c r="A36" s="13">
        <v>9</v>
      </c>
      <c r="B36" s="26" t="s">
        <v>51</v>
      </c>
      <c r="C36" s="27">
        <v>16</v>
      </c>
      <c r="D36" s="27">
        <v>-10</v>
      </c>
      <c r="E36" s="28">
        <v>3</v>
      </c>
      <c r="F36" s="29">
        <v>10</v>
      </c>
      <c r="H36" s="14" t="s">
        <v>11</v>
      </c>
      <c r="I36" s="17">
        <v>1</v>
      </c>
      <c r="J36" s="17">
        <v>1</v>
      </c>
      <c r="K36" s="17">
        <v>0</v>
      </c>
      <c r="L36" s="17">
        <v>0</v>
      </c>
      <c r="M36" s="17">
        <v>0</v>
      </c>
      <c r="N36" s="17">
        <v>0</v>
      </c>
      <c r="O36" s="20">
        <v>0</v>
      </c>
      <c r="P36" s="20">
        <v>0</v>
      </c>
      <c r="Q36" s="17">
        <v>0</v>
      </c>
      <c r="R36" s="17">
        <v>0</v>
      </c>
      <c r="S36" s="20">
        <v>4</v>
      </c>
      <c r="T36" s="20">
        <v>4</v>
      </c>
      <c r="U36" s="17">
        <v>0</v>
      </c>
      <c r="V36" s="17">
        <v>0</v>
      </c>
      <c r="W36" s="20">
        <v>0</v>
      </c>
      <c r="X36" s="20">
        <v>0</v>
      </c>
      <c r="Y36" s="17">
        <v>0</v>
      </c>
      <c r="Z36" s="17">
        <v>0</v>
      </c>
      <c r="AA36" s="20">
        <v>0</v>
      </c>
      <c r="AB36" s="20">
        <v>0</v>
      </c>
      <c r="AC36" s="20">
        <v>0</v>
      </c>
      <c r="AD36" s="18">
        <v>0</v>
      </c>
      <c r="AE36" s="19">
        <v>5</v>
      </c>
      <c r="AF36" s="19">
        <v>5</v>
      </c>
      <c r="AG36" s="11">
        <v>5</v>
      </c>
      <c r="AH36" s="12">
        <v>10</v>
      </c>
      <c r="AI36" s="13">
        <v>9</v>
      </c>
      <c r="AK36" s="6" t="s">
        <v>10</v>
      </c>
      <c r="AL36" s="3">
        <v>41</v>
      </c>
      <c r="AM36" s="4">
        <v>12</v>
      </c>
      <c r="AN36" s="30">
        <v>41</v>
      </c>
      <c r="AO36" s="5">
        <v>18</v>
      </c>
      <c r="AP36" s="4">
        <f t="shared" si="7"/>
        <v>18</v>
      </c>
      <c r="AQ36" s="31">
        <f t="shared" si="8"/>
        <v>30</v>
      </c>
      <c r="AR36" s="3">
        <f t="shared" si="9"/>
        <v>82</v>
      </c>
      <c r="AS36" s="1">
        <v>10</v>
      </c>
    </row>
    <row r="37" spans="1:45" ht="15.75">
      <c r="A37" s="13">
        <v>10</v>
      </c>
      <c r="B37" s="26" t="s">
        <v>20</v>
      </c>
      <c r="C37" s="27">
        <v>32</v>
      </c>
      <c r="D37" s="27">
        <v>6</v>
      </c>
      <c r="E37" s="28">
        <v>2</v>
      </c>
      <c r="F37" s="29">
        <v>9</v>
      </c>
      <c r="H37" s="14" t="s">
        <v>12</v>
      </c>
      <c r="I37" s="17">
        <v>0</v>
      </c>
      <c r="J37" s="17">
        <v>1</v>
      </c>
      <c r="K37" s="17">
        <v>0</v>
      </c>
      <c r="L37" s="17">
        <v>0</v>
      </c>
      <c r="M37" s="17">
        <v>0</v>
      </c>
      <c r="N37" s="17">
        <v>0</v>
      </c>
      <c r="O37" s="20">
        <v>0</v>
      </c>
      <c r="P37" s="20">
        <v>0</v>
      </c>
      <c r="Q37" s="17">
        <v>4</v>
      </c>
      <c r="R37" s="17">
        <v>0</v>
      </c>
      <c r="S37" s="20">
        <v>0</v>
      </c>
      <c r="T37" s="20">
        <v>0</v>
      </c>
      <c r="U37" s="17">
        <v>0</v>
      </c>
      <c r="V37" s="17">
        <v>0</v>
      </c>
      <c r="W37" s="20">
        <v>0</v>
      </c>
      <c r="X37" s="20">
        <v>0</v>
      </c>
      <c r="Y37" s="17">
        <v>0</v>
      </c>
      <c r="Z37" s="17">
        <v>0</v>
      </c>
      <c r="AA37" s="20">
        <v>0</v>
      </c>
      <c r="AB37" s="20">
        <v>3</v>
      </c>
      <c r="AC37" s="20">
        <v>0</v>
      </c>
      <c r="AD37" s="18">
        <v>0</v>
      </c>
      <c r="AE37" s="19">
        <v>4</v>
      </c>
      <c r="AF37" s="19">
        <v>4</v>
      </c>
      <c r="AG37" s="11">
        <v>4</v>
      </c>
      <c r="AH37" s="12">
        <v>8</v>
      </c>
      <c r="AI37" s="13">
        <v>8</v>
      </c>
      <c r="AK37" s="6" t="s">
        <v>8</v>
      </c>
      <c r="AL37" s="3">
        <v>44</v>
      </c>
      <c r="AM37" s="4">
        <v>15</v>
      </c>
      <c r="AN37" s="30">
        <v>44</v>
      </c>
      <c r="AO37" s="5">
        <v>17</v>
      </c>
      <c r="AP37" s="4">
        <f t="shared" si="7"/>
        <v>17</v>
      </c>
      <c r="AQ37" s="31">
        <f t="shared" si="8"/>
        <v>32</v>
      </c>
      <c r="AR37" s="3">
        <f t="shared" si="9"/>
        <v>88</v>
      </c>
      <c r="AS37" s="1">
        <v>9</v>
      </c>
    </row>
    <row r="38" spans="1:45" ht="15.75">
      <c r="A38" s="13">
        <v>11</v>
      </c>
      <c r="B38" s="26" t="s">
        <v>17</v>
      </c>
      <c r="C38" s="27">
        <v>13</v>
      </c>
      <c r="D38" s="27">
        <v>3</v>
      </c>
      <c r="E38" s="28">
        <v>2</v>
      </c>
      <c r="F38" s="29">
        <v>8</v>
      </c>
      <c r="H38" s="14" t="s">
        <v>22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20">
        <v>0</v>
      </c>
      <c r="P38" s="20">
        <v>0</v>
      </c>
      <c r="Q38" s="17">
        <v>0</v>
      </c>
      <c r="R38" s="17">
        <v>0</v>
      </c>
      <c r="S38" s="20">
        <v>4</v>
      </c>
      <c r="T38" s="20">
        <v>4</v>
      </c>
      <c r="U38" s="17">
        <v>0</v>
      </c>
      <c r="V38" s="17">
        <v>0</v>
      </c>
      <c r="W38" s="20">
        <v>0</v>
      </c>
      <c r="X38" s="20">
        <v>0</v>
      </c>
      <c r="Y38" s="17">
        <v>0</v>
      </c>
      <c r="Z38" s="17">
        <v>0</v>
      </c>
      <c r="AA38" s="20">
        <v>0</v>
      </c>
      <c r="AB38" s="20">
        <v>0</v>
      </c>
      <c r="AC38" s="20">
        <v>0</v>
      </c>
      <c r="AD38" s="18">
        <v>0</v>
      </c>
      <c r="AE38" s="19">
        <v>4</v>
      </c>
      <c r="AF38" s="19">
        <v>4</v>
      </c>
      <c r="AG38" s="11">
        <v>4</v>
      </c>
      <c r="AH38" s="12">
        <v>8</v>
      </c>
      <c r="AI38" s="13">
        <v>7</v>
      </c>
      <c r="AK38" s="6" t="s">
        <v>11</v>
      </c>
      <c r="AL38" s="3">
        <v>41</v>
      </c>
      <c r="AM38" s="4">
        <v>17</v>
      </c>
      <c r="AN38" s="30">
        <v>40</v>
      </c>
      <c r="AO38" s="5">
        <v>13</v>
      </c>
      <c r="AP38" s="4">
        <f t="shared" si="7"/>
        <v>17</v>
      </c>
      <c r="AQ38" s="31">
        <f t="shared" si="8"/>
        <v>30</v>
      </c>
      <c r="AR38" s="3">
        <f t="shared" si="9"/>
        <v>81</v>
      </c>
      <c r="AS38" s="1">
        <v>8</v>
      </c>
    </row>
    <row r="39" spans="1:45" ht="15.75">
      <c r="A39" s="13">
        <v>12</v>
      </c>
      <c r="B39" s="26" t="s">
        <v>52</v>
      </c>
      <c r="C39" s="27">
        <v>24</v>
      </c>
      <c r="D39" s="27">
        <v>-2</v>
      </c>
      <c r="E39" s="28">
        <v>2</v>
      </c>
      <c r="F39" s="29">
        <v>7</v>
      </c>
      <c r="H39" s="14" t="s">
        <v>18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20">
        <v>0</v>
      </c>
      <c r="P39" s="20">
        <v>0</v>
      </c>
      <c r="Q39" s="17">
        <v>4</v>
      </c>
      <c r="R39" s="17">
        <v>0</v>
      </c>
      <c r="S39" s="20">
        <v>0</v>
      </c>
      <c r="T39" s="20">
        <v>0</v>
      </c>
      <c r="U39" s="17">
        <v>0</v>
      </c>
      <c r="V39" s="17">
        <v>0</v>
      </c>
      <c r="W39" s="20">
        <v>0</v>
      </c>
      <c r="X39" s="20">
        <v>0</v>
      </c>
      <c r="Y39" s="17">
        <v>0</v>
      </c>
      <c r="Z39" s="17">
        <v>3</v>
      </c>
      <c r="AA39" s="20">
        <v>0</v>
      </c>
      <c r="AB39" s="20">
        <v>0</v>
      </c>
      <c r="AC39" s="20">
        <v>0</v>
      </c>
      <c r="AD39" s="20">
        <v>0</v>
      </c>
      <c r="AE39" s="19">
        <v>4</v>
      </c>
      <c r="AF39" s="19">
        <v>3</v>
      </c>
      <c r="AG39" s="11">
        <v>4</v>
      </c>
      <c r="AH39" s="12">
        <v>7</v>
      </c>
      <c r="AI39" s="13">
        <v>6</v>
      </c>
      <c r="AK39" s="6" t="s">
        <v>13</v>
      </c>
      <c r="AL39" s="3">
        <v>42</v>
      </c>
      <c r="AM39" s="4">
        <v>10</v>
      </c>
      <c r="AN39" s="30">
        <v>39</v>
      </c>
      <c r="AO39" s="5">
        <v>16</v>
      </c>
      <c r="AP39" s="4">
        <f t="shared" si="7"/>
        <v>16</v>
      </c>
      <c r="AQ39" s="31">
        <f t="shared" si="8"/>
        <v>26</v>
      </c>
      <c r="AR39" s="3">
        <f t="shared" si="9"/>
        <v>81</v>
      </c>
      <c r="AS39" s="1">
        <v>7</v>
      </c>
    </row>
    <row r="40" spans="1:45" ht="15.75">
      <c r="A40" s="13">
        <v>13</v>
      </c>
      <c r="B40" s="26" t="s">
        <v>13</v>
      </c>
      <c r="C40" s="27">
        <v>29</v>
      </c>
      <c r="D40" s="27">
        <v>-4</v>
      </c>
      <c r="E40" s="28">
        <v>2</v>
      </c>
      <c r="F40" s="29">
        <v>6</v>
      </c>
      <c r="H40" s="14" t="s">
        <v>15</v>
      </c>
      <c r="I40" s="17">
        <v>0</v>
      </c>
      <c r="J40" s="17">
        <v>0</v>
      </c>
      <c r="K40" s="17">
        <v>2</v>
      </c>
      <c r="L40" s="17">
        <v>0</v>
      </c>
      <c r="M40" s="17">
        <v>0</v>
      </c>
      <c r="N40" s="17">
        <v>0</v>
      </c>
      <c r="O40" s="20">
        <v>0</v>
      </c>
      <c r="P40" s="20">
        <v>0</v>
      </c>
      <c r="Q40" s="17">
        <v>0</v>
      </c>
      <c r="R40" s="17">
        <v>4</v>
      </c>
      <c r="S40" s="20">
        <v>0</v>
      </c>
      <c r="T40" s="20">
        <v>0</v>
      </c>
      <c r="U40" s="17">
        <v>0</v>
      </c>
      <c r="V40" s="17">
        <v>0</v>
      </c>
      <c r="W40" s="20">
        <v>0</v>
      </c>
      <c r="X40" s="20">
        <v>0</v>
      </c>
      <c r="Y40" s="17">
        <v>0</v>
      </c>
      <c r="Z40" s="17">
        <v>0</v>
      </c>
      <c r="AA40" s="20">
        <v>0</v>
      </c>
      <c r="AB40" s="20">
        <v>0</v>
      </c>
      <c r="AC40" s="20">
        <v>0</v>
      </c>
      <c r="AD40" s="18">
        <v>0</v>
      </c>
      <c r="AE40" s="19">
        <v>2</v>
      </c>
      <c r="AF40" s="19">
        <v>4</v>
      </c>
      <c r="AG40" s="11">
        <v>4</v>
      </c>
      <c r="AH40" s="12">
        <v>6</v>
      </c>
      <c r="AI40" s="13">
        <v>5</v>
      </c>
      <c r="AK40" s="6" t="s">
        <v>16</v>
      </c>
      <c r="AL40" s="3">
        <v>45</v>
      </c>
      <c r="AM40" s="4">
        <v>15</v>
      </c>
      <c r="AN40" s="30">
        <v>44</v>
      </c>
      <c r="AO40" s="5">
        <v>14</v>
      </c>
      <c r="AP40" s="4">
        <f t="shared" si="7"/>
        <v>15</v>
      </c>
      <c r="AQ40" s="31">
        <f t="shared" si="8"/>
        <v>29</v>
      </c>
      <c r="AR40" s="3">
        <f t="shared" si="9"/>
        <v>89</v>
      </c>
      <c r="AS40" s="1">
        <v>6</v>
      </c>
    </row>
    <row r="41" spans="1:45" ht="15.75">
      <c r="A41" s="13">
        <v>14</v>
      </c>
      <c r="B41" s="26" t="s">
        <v>15</v>
      </c>
      <c r="C41" s="27">
        <v>7</v>
      </c>
      <c r="D41" s="27">
        <v>-9</v>
      </c>
      <c r="E41" s="28">
        <v>2</v>
      </c>
      <c r="F41" s="29">
        <v>5</v>
      </c>
      <c r="H41" s="14" t="s">
        <v>16</v>
      </c>
      <c r="I41" s="17">
        <v>0</v>
      </c>
      <c r="J41" s="17">
        <v>0</v>
      </c>
      <c r="K41" s="17">
        <v>0</v>
      </c>
      <c r="L41" s="17">
        <v>0</v>
      </c>
      <c r="M41" s="17">
        <v>3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21">
        <v>0</v>
      </c>
      <c r="AE41" s="19">
        <v>3</v>
      </c>
      <c r="AF41" s="19">
        <v>0</v>
      </c>
      <c r="AG41" s="11">
        <v>3</v>
      </c>
      <c r="AH41" s="12">
        <v>3</v>
      </c>
      <c r="AI41" s="13">
        <v>4</v>
      </c>
      <c r="AK41" s="6" t="s">
        <v>21</v>
      </c>
      <c r="AL41" s="3">
        <v>42</v>
      </c>
      <c r="AM41" s="4">
        <v>12</v>
      </c>
      <c r="AN41" s="30">
        <v>41</v>
      </c>
      <c r="AO41" s="5">
        <v>13</v>
      </c>
      <c r="AP41" s="4">
        <f t="shared" si="7"/>
        <v>13</v>
      </c>
      <c r="AQ41" s="31">
        <f t="shared" si="8"/>
        <v>25</v>
      </c>
      <c r="AR41" s="3">
        <f t="shared" si="9"/>
        <v>83</v>
      </c>
      <c r="AS41" s="1">
        <v>5</v>
      </c>
    </row>
    <row r="42" spans="1:45" ht="15.75">
      <c r="A42" s="13">
        <v>15</v>
      </c>
      <c r="B42" s="26" t="s">
        <v>6</v>
      </c>
      <c r="C42" s="27">
        <v>16</v>
      </c>
      <c r="D42" s="27">
        <v>-11</v>
      </c>
      <c r="E42" s="28">
        <v>2</v>
      </c>
      <c r="F42" s="29">
        <v>4</v>
      </c>
      <c r="H42" s="14" t="s">
        <v>19</v>
      </c>
      <c r="I42" s="17">
        <v>0</v>
      </c>
      <c r="J42" s="17">
        <v>0</v>
      </c>
      <c r="K42" s="17">
        <v>2</v>
      </c>
      <c r="L42" s="17">
        <v>0</v>
      </c>
      <c r="M42" s="17">
        <v>0</v>
      </c>
      <c r="N42" s="17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18">
        <v>0</v>
      </c>
      <c r="AE42" s="19">
        <v>2</v>
      </c>
      <c r="AF42" s="19">
        <v>0</v>
      </c>
      <c r="AG42" s="11">
        <v>2</v>
      </c>
      <c r="AH42" s="12">
        <v>2</v>
      </c>
      <c r="AI42" s="13">
        <v>3</v>
      </c>
      <c r="AK42" s="6" t="s">
        <v>17</v>
      </c>
      <c r="AL42" s="3">
        <v>39</v>
      </c>
      <c r="AM42" s="4">
        <v>10</v>
      </c>
      <c r="AN42" s="30">
        <v>36</v>
      </c>
      <c r="AO42" s="5">
        <v>10</v>
      </c>
      <c r="AP42" s="4">
        <f t="shared" si="7"/>
        <v>10</v>
      </c>
      <c r="AQ42" s="31">
        <f t="shared" si="8"/>
        <v>20</v>
      </c>
      <c r="AR42" s="3">
        <f t="shared" si="9"/>
        <v>75</v>
      </c>
      <c r="AS42" s="1">
        <v>4</v>
      </c>
    </row>
    <row r="43" spans="1:45" ht="15.75">
      <c r="A43" s="13">
        <v>16</v>
      </c>
      <c r="B43" s="26" t="s">
        <v>22</v>
      </c>
      <c r="C43" s="27">
        <v>9</v>
      </c>
      <c r="D43" s="27">
        <v>-5</v>
      </c>
      <c r="E43" s="28">
        <v>1</v>
      </c>
      <c r="F43" s="29">
        <v>3</v>
      </c>
      <c r="H43" s="14" t="s">
        <v>20</v>
      </c>
      <c r="I43" s="17">
        <v>1</v>
      </c>
      <c r="J43" s="17">
        <v>1</v>
      </c>
      <c r="K43" s="17">
        <v>0</v>
      </c>
      <c r="L43" s="17">
        <v>0</v>
      </c>
      <c r="M43" s="17">
        <v>0</v>
      </c>
      <c r="N43" s="17">
        <v>0</v>
      </c>
      <c r="O43" s="20">
        <v>0</v>
      </c>
      <c r="P43" s="20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0</v>
      </c>
      <c r="AD43" s="21">
        <v>0</v>
      </c>
      <c r="AE43" s="19">
        <v>1</v>
      </c>
      <c r="AF43" s="19">
        <v>1</v>
      </c>
      <c r="AG43" s="11">
        <v>1</v>
      </c>
      <c r="AH43" s="12">
        <v>2</v>
      </c>
      <c r="AI43" s="13">
        <v>2</v>
      </c>
      <c r="AK43" s="6" t="s">
        <v>19</v>
      </c>
      <c r="AL43" s="3">
        <v>41</v>
      </c>
      <c r="AM43" s="4">
        <v>8</v>
      </c>
      <c r="AN43" s="30">
        <v>42</v>
      </c>
      <c r="AO43" s="5">
        <v>10</v>
      </c>
      <c r="AP43" s="4">
        <f t="shared" si="7"/>
        <v>10</v>
      </c>
      <c r="AQ43" s="31">
        <f t="shared" si="8"/>
        <v>18</v>
      </c>
      <c r="AR43" s="3">
        <f t="shared" si="9"/>
        <v>83</v>
      </c>
      <c r="AS43" s="1">
        <v>3</v>
      </c>
    </row>
    <row r="44" spans="1:45" ht="15.75">
      <c r="A44" s="13">
        <v>17</v>
      </c>
      <c r="B44" s="26" t="s">
        <v>53</v>
      </c>
      <c r="C44" s="27">
        <v>7</v>
      </c>
      <c r="D44" s="27">
        <v>-13</v>
      </c>
      <c r="E44" s="28">
        <v>1</v>
      </c>
      <c r="F44" s="29">
        <v>2</v>
      </c>
      <c r="H44" s="14" t="s">
        <v>17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20">
        <v>0</v>
      </c>
      <c r="Q44" s="17">
        <v>0</v>
      </c>
      <c r="R44" s="17">
        <v>0</v>
      </c>
      <c r="S44" s="17">
        <v>0</v>
      </c>
      <c r="T44" s="20">
        <v>0</v>
      </c>
      <c r="U44" s="17">
        <v>0</v>
      </c>
      <c r="V44" s="17">
        <v>0</v>
      </c>
      <c r="W44" s="17">
        <v>0</v>
      </c>
      <c r="X44" s="20">
        <v>0</v>
      </c>
      <c r="Y44" s="17">
        <v>0</v>
      </c>
      <c r="Z44" s="17">
        <v>0</v>
      </c>
      <c r="AA44" s="17">
        <v>0</v>
      </c>
      <c r="AB44" s="20">
        <v>0</v>
      </c>
      <c r="AC44" s="17">
        <v>0</v>
      </c>
      <c r="AD44" s="18">
        <v>0</v>
      </c>
      <c r="AE44" s="19">
        <v>0</v>
      </c>
      <c r="AF44" s="19">
        <v>0</v>
      </c>
      <c r="AG44" s="11">
        <v>0</v>
      </c>
      <c r="AH44" s="12">
        <v>0</v>
      </c>
      <c r="AI44" s="13">
        <v>1</v>
      </c>
      <c r="AK44" s="6" t="s">
        <v>22</v>
      </c>
      <c r="AL44" s="3">
        <v>41</v>
      </c>
      <c r="AM44" s="4">
        <v>8</v>
      </c>
      <c r="AN44" s="30">
        <v>44</v>
      </c>
      <c r="AO44" s="5">
        <v>9</v>
      </c>
      <c r="AP44" s="4">
        <f t="shared" si="7"/>
        <v>9</v>
      </c>
      <c r="AQ44" s="31">
        <f t="shared" si="8"/>
        <v>17</v>
      </c>
      <c r="AR44" s="3">
        <f t="shared" si="9"/>
        <v>85</v>
      </c>
      <c r="AS44" s="1">
        <v>2</v>
      </c>
    </row>
    <row r="45" spans="1:45" ht="15.75" customHeight="1">
      <c r="A45" s="13">
        <v>18</v>
      </c>
      <c r="B45" s="26" t="s">
        <v>19</v>
      </c>
      <c r="C45" s="27">
        <v>12</v>
      </c>
      <c r="D45" s="27">
        <v>-14</v>
      </c>
      <c r="E45" s="28">
        <v>1</v>
      </c>
      <c r="F45" s="29">
        <v>1</v>
      </c>
      <c r="H45" s="7"/>
      <c r="I45" s="7"/>
      <c r="J45" s="7"/>
      <c r="K45" s="166"/>
      <c r="L45" s="166"/>
      <c r="M45" s="167"/>
      <c r="N45" s="7"/>
      <c r="O45" s="7"/>
      <c r="P45" s="7"/>
      <c r="Q45" s="7"/>
      <c r="R45" s="7"/>
      <c r="S45" s="196" t="s">
        <v>23</v>
      </c>
      <c r="T45" s="196"/>
      <c r="U45" s="196"/>
      <c r="V45" s="196"/>
      <c r="W45" s="196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K45" s="6" t="s">
        <v>12</v>
      </c>
      <c r="AL45" s="3">
        <v>44</v>
      </c>
      <c r="AM45" s="4">
        <v>7</v>
      </c>
      <c r="AN45" s="30">
        <v>38</v>
      </c>
      <c r="AO45" s="5">
        <v>9</v>
      </c>
      <c r="AP45" s="4">
        <f t="shared" si="7"/>
        <v>9</v>
      </c>
      <c r="AQ45" s="31">
        <f t="shared" si="8"/>
        <v>16</v>
      </c>
      <c r="AR45" s="3">
        <f t="shared" si="9"/>
        <v>82</v>
      </c>
      <c r="AS45" s="1">
        <v>1</v>
      </c>
    </row>
    <row r="46" spans="1:45" ht="12.75">
      <c r="A46" s="176" t="s">
        <v>54</v>
      </c>
      <c r="B46" s="176"/>
      <c r="C46" s="176"/>
      <c r="D46" s="176"/>
      <c r="E46" s="176"/>
      <c r="F46" s="176"/>
      <c r="H46" s="7"/>
      <c r="I46" s="7"/>
      <c r="J46" s="7"/>
      <c r="K46" s="168"/>
      <c r="L46" s="168"/>
      <c r="M46" s="168"/>
      <c r="N46" s="7"/>
      <c r="O46" s="7"/>
      <c r="P46" s="7"/>
      <c r="Q46" s="7"/>
      <c r="R46" s="7"/>
      <c r="S46" s="166"/>
      <c r="T46" s="166"/>
      <c r="U46" s="166"/>
      <c r="V46" s="166"/>
      <c r="W46" s="166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K46" s="7"/>
      <c r="AL46" s="7"/>
      <c r="AM46" s="7"/>
      <c r="AN46" s="166" t="s">
        <v>23</v>
      </c>
      <c r="AO46" s="166"/>
      <c r="AP46" s="167"/>
      <c r="AQ46" s="7"/>
      <c r="AR46" s="7"/>
      <c r="AS46" s="7"/>
    </row>
    <row r="47" spans="1:45" ht="15.75" customHeight="1">
      <c r="A47" s="176"/>
      <c r="B47" s="176"/>
      <c r="C47" s="176"/>
      <c r="D47" s="176"/>
      <c r="E47" s="176"/>
      <c r="F47" s="176"/>
      <c r="AK47" s="7"/>
      <c r="AL47" s="7"/>
      <c r="AM47" s="7"/>
      <c r="AN47" s="168"/>
      <c r="AO47" s="168"/>
      <c r="AP47" s="168"/>
      <c r="AQ47" s="7"/>
      <c r="AR47" s="7"/>
      <c r="AS47" s="7"/>
    </row>
    <row r="48" spans="1:6" ht="30.75" customHeight="1">
      <c r="A48" s="32"/>
      <c r="B48" s="22" t="s">
        <v>45</v>
      </c>
      <c r="C48" s="23" t="s">
        <v>46</v>
      </c>
      <c r="D48" s="23" t="s">
        <v>47</v>
      </c>
      <c r="E48" s="24" t="s">
        <v>48</v>
      </c>
      <c r="F48" s="33" t="s">
        <v>49</v>
      </c>
    </row>
    <row r="49" spans="1:6" ht="15.75" customHeight="1">
      <c r="A49" s="13">
        <v>1</v>
      </c>
      <c r="B49" s="26" t="s">
        <v>55</v>
      </c>
      <c r="C49" s="27">
        <v>67</v>
      </c>
      <c r="D49" s="27">
        <v>14</v>
      </c>
      <c r="E49" s="28">
        <v>4</v>
      </c>
      <c r="F49" s="29">
        <v>18</v>
      </c>
    </row>
    <row r="50" spans="1:6" ht="15.75" customHeight="1">
      <c r="A50" s="13">
        <v>2</v>
      </c>
      <c r="B50" s="26" t="s">
        <v>51</v>
      </c>
      <c r="C50" s="27">
        <v>36</v>
      </c>
      <c r="D50" s="27">
        <v>9</v>
      </c>
      <c r="E50" s="28">
        <v>4</v>
      </c>
      <c r="F50" s="29">
        <v>17</v>
      </c>
    </row>
    <row r="51" spans="1:6" ht="15.75">
      <c r="A51" s="13">
        <v>3</v>
      </c>
      <c r="B51" s="26" t="s">
        <v>52</v>
      </c>
      <c r="C51" s="27">
        <v>53</v>
      </c>
      <c r="D51" s="27">
        <v>8</v>
      </c>
      <c r="E51" s="28">
        <v>4</v>
      </c>
      <c r="F51" s="29">
        <v>16</v>
      </c>
    </row>
    <row r="52" spans="1:6" ht="15.75">
      <c r="A52" s="13">
        <v>4</v>
      </c>
      <c r="B52" s="26" t="s">
        <v>14</v>
      </c>
      <c r="C52" s="27">
        <v>47</v>
      </c>
      <c r="D52" s="27">
        <v>7</v>
      </c>
      <c r="E52" s="28">
        <v>4</v>
      </c>
      <c r="F52" s="29">
        <v>15</v>
      </c>
    </row>
    <row r="53" spans="1:6" ht="15.75">
      <c r="A53" s="13">
        <v>5</v>
      </c>
      <c r="B53" s="26" t="s">
        <v>15</v>
      </c>
      <c r="C53" s="27">
        <v>47</v>
      </c>
      <c r="D53" s="27">
        <v>9</v>
      </c>
      <c r="E53" s="28">
        <v>3</v>
      </c>
      <c r="F53" s="29">
        <v>14</v>
      </c>
    </row>
    <row r="54" spans="1:6" ht="15.75">
      <c r="A54" s="13">
        <v>6</v>
      </c>
      <c r="B54" s="26" t="s">
        <v>7</v>
      </c>
      <c r="C54" s="27">
        <v>37</v>
      </c>
      <c r="D54" s="27">
        <v>6</v>
      </c>
      <c r="E54" s="28">
        <v>3</v>
      </c>
      <c r="F54" s="29">
        <v>13</v>
      </c>
    </row>
    <row r="55" spans="1:6" ht="15.75">
      <c r="A55" s="13">
        <v>7</v>
      </c>
      <c r="B55" s="26" t="s">
        <v>6</v>
      </c>
      <c r="C55" s="27">
        <v>31</v>
      </c>
      <c r="D55" s="27">
        <v>5</v>
      </c>
      <c r="E55" s="28">
        <v>3</v>
      </c>
      <c r="F55" s="29">
        <v>12</v>
      </c>
    </row>
    <row r="56" spans="1:6" ht="15.75">
      <c r="A56" s="13">
        <v>8</v>
      </c>
      <c r="B56" s="26" t="s">
        <v>13</v>
      </c>
      <c r="C56" s="27">
        <v>42</v>
      </c>
      <c r="D56" s="27">
        <v>-3</v>
      </c>
      <c r="E56" s="28">
        <v>3</v>
      </c>
      <c r="F56" s="29">
        <v>11</v>
      </c>
    </row>
    <row r="57" spans="1:6" ht="15.75">
      <c r="A57" s="13">
        <v>9</v>
      </c>
      <c r="B57" s="26" t="s">
        <v>56</v>
      </c>
      <c r="C57" s="27">
        <v>31</v>
      </c>
      <c r="D57" s="27">
        <v>-12</v>
      </c>
      <c r="E57" s="28">
        <v>3</v>
      </c>
      <c r="F57" s="29">
        <v>10</v>
      </c>
    </row>
    <row r="58" spans="1:6" ht="15.75">
      <c r="A58" s="13">
        <v>10</v>
      </c>
      <c r="B58" s="26" t="s">
        <v>5</v>
      </c>
      <c r="C58" s="27">
        <v>47</v>
      </c>
      <c r="D58" s="27">
        <v>6</v>
      </c>
      <c r="E58" s="28">
        <v>2</v>
      </c>
      <c r="F58" s="29">
        <v>9</v>
      </c>
    </row>
    <row r="59" spans="1:6" ht="15.75">
      <c r="A59" s="13">
        <v>11</v>
      </c>
      <c r="B59" s="26" t="s">
        <v>22</v>
      </c>
      <c r="C59" s="27">
        <v>20</v>
      </c>
      <c r="D59" s="27">
        <v>5</v>
      </c>
      <c r="E59" s="28">
        <v>2</v>
      </c>
      <c r="F59" s="29">
        <v>8</v>
      </c>
    </row>
    <row r="60" spans="1:6" ht="15.75">
      <c r="A60" s="13">
        <v>12</v>
      </c>
      <c r="B60" s="26" t="s">
        <v>16</v>
      </c>
      <c r="C60" s="27">
        <v>36</v>
      </c>
      <c r="D60" s="27">
        <v>1</v>
      </c>
      <c r="E60" s="28">
        <v>2</v>
      </c>
      <c r="F60" s="29">
        <v>7</v>
      </c>
    </row>
    <row r="61" spans="1:6" ht="15.75">
      <c r="A61" s="13">
        <v>13</v>
      </c>
      <c r="B61" s="26" t="s">
        <v>8</v>
      </c>
      <c r="C61" s="27">
        <v>36</v>
      </c>
      <c r="D61" s="27">
        <v>1</v>
      </c>
      <c r="E61" s="28">
        <v>2</v>
      </c>
      <c r="F61" s="29">
        <v>6</v>
      </c>
    </row>
    <row r="62" spans="1:6" ht="15.75">
      <c r="A62" s="13">
        <v>14</v>
      </c>
      <c r="B62" s="26" t="s">
        <v>19</v>
      </c>
      <c r="C62" s="27">
        <v>19</v>
      </c>
      <c r="D62" s="27">
        <v>-5</v>
      </c>
      <c r="E62" s="28">
        <v>2</v>
      </c>
      <c r="F62" s="29">
        <v>5</v>
      </c>
    </row>
    <row r="63" spans="1:6" ht="15.75">
      <c r="A63" s="13">
        <v>15</v>
      </c>
      <c r="B63" s="26" t="s">
        <v>17</v>
      </c>
      <c r="C63" s="27">
        <v>29</v>
      </c>
      <c r="D63" s="27">
        <v>-6</v>
      </c>
      <c r="E63" s="28">
        <v>2</v>
      </c>
      <c r="F63" s="29">
        <v>4</v>
      </c>
    </row>
    <row r="64" spans="1:6" ht="15.75">
      <c r="A64" s="13">
        <v>16</v>
      </c>
      <c r="B64" s="26" t="s">
        <v>18</v>
      </c>
      <c r="C64" s="27">
        <v>24</v>
      </c>
      <c r="D64" s="27">
        <v>-5</v>
      </c>
      <c r="E64" s="28">
        <v>1</v>
      </c>
      <c r="F64" s="29">
        <v>3</v>
      </c>
    </row>
    <row r="65" spans="1:6" ht="15.75">
      <c r="A65" s="13">
        <v>17</v>
      </c>
      <c r="B65" s="26" t="s">
        <v>12</v>
      </c>
      <c r="C65" s="27">
        <v>32</v>
      </c>
      <c r="D65" s="27">
        <v>-9</v>
      </c>
      <c r="E65" s="28">
        <v>1</v>
      </c>
      <c r="F65" s="29">
        <v>2</v>
      </c>
    </row>
    <row r="66" spans="1:6" ht="15.75">
      <c r="A66" s="13">
        <v>18</v>
      </c>
      <c r="B66" s="26" t="s">
        <v>21</v>
      </c>
      <c r="C66" s="27">
        <v>21</v>
      </c>
      <c r="D66" s="27">
        <v>-15</v>
      </c>
      <c r="E66" s="28">
        <v>0</v>
      </c>
      <c r="F66" s="29">
        <v>1</v>
      </c>
    </row>
    <row r="67" spans="1:6" ht="12.75">
      <c r="A67" s="32"/>
      <c r="B67" s="32"/>
      <c r="C67" s="32"/>
      <c r="D67" s="32"/>
      <c r="E67" s="32"/>
      <c r="F67" s="32"/>
    </row>
    <row r="78" spans="2:6" ht="12.75">
      <c r="B78" s="6" t="s">
        <v>14</v>
      </c>
      <c r="C78" s="3">
        <v>10</v>
      </c>
      <c r="D78" s="4">
        <v>6</v>
      </c>
      <c r="E78" s="5">
        <v>16</v>
      </c>
      <c r="F78" s="36">
        <f>SUM(E78,D78,C78)</f>
        <v>32</v>
      </c>
    </row>
  </sheetData>
  <sheetProtection password="CFE5" sheet="1" objects="1" scenarios="1"/>
  <mergeCells count="92">
    <mergeCell ref="K45:M46"/>
    <mergeCell ref="S45:W46"/>
    <mergeCell ref="A2:F2"/>
    <mergeCell ref="A3:A4"/>
    <mergeCell ref="B3:B4"/>
    <mergeCell ref="C3:C4"/>
    <mergeCell ref="D3:D4"/>
    <mergeCell ref="O25:O26"/>
    <mergeCell ref="P25:P26"/>
    <mergeCell ref="E3:E4"/>
    <mergeCell ref="F3:F4"/>
    <mergeCell ref="E23:F24"/>
    <mergeCell ref="Q25:Q26"/>
    <mergeCell ref="R25:R26"/>
    <mergeCell ref="H2:H3"/>
    <mergeCell ref="I2:I3"/>
    <mergeCell ref="J2:J3"/>
    <mergeCell ref="K2:K3"/>
    <mergeCell ref="L2:L3"/>
    <mergeCell ref="M2:M3"/>
    <mergeCell ref="S25:S26"/>
    <mergeCell ref="T25:T26"/>
    <mergeCell ref="Z25:Z26"/>
    <mergeCell ref="AA25:AA26"/>
    <mergeCell ref="AB25:AB26"/>
    <mergeCell ref="U25:U26"/>
    <mergeCell ref="V25:V26"/>
    <mergeCell ref="W25:W26"/>
    <mergeCell ref="X25:X26"/>
    <mergeCell ref="N2:N3"/>
    <mergeCell ref="O2:O3"/>
    <mergeCell ref="P2:P3"/>
    <mergeCell ref="Q2:Q3"/>
    <mergeCell ref="R2:R3"/>
    <mergeCell ref="S2:S3"/>
    <mergeCell ref="T2:T3"/>
    <mergeCell ref="U2:U3"/>
    <mergeCell ref="AH2:AH3"/>
    <mergeCell ref="V2:V3"/>
    <mergeCell ref="W2:W3"/>
    <mergeCell ref="X2:X3"/>
    <mergeCell ref="Y2:Y3"/>
    <mergeCell ref="N25:N26"/>
    <mergeCell ref="AF2:AF3"/>
    <mergeCell ref="AI2:AI3"/>
    <mergeCell ref="AB2:AB3"/>
    <mergeCell ref="AC2:AC3"/>
    <mergeCell ref="AD2:AD3"/>
    <mergeCell ref="AE2:AE3"/>
    <mergeCell ref="Z2:Z3"/>
    <mergeCell ref="AA2:AA3"/>
    <mergeCell ref="AG2:AG3"/>
    <mergeCell ref="AF25:AF26"/>
    <mergeCell ref="Y25:Y26"/>
    <mergeCell ref="H1:AI1"/>
    <mergeCell ref="H22:AI24"/>
    <mergeCell ref="H25:H26"/>
    <mergeCell ref="I25:I26"/>
    <mergeCell ref="J25:J26"/>
    <mergeCell ref="K25:K26"/>
    <mergeCell ref="L25:L26"/>
    <mergeCell ref="M25:M26"/>
    <mergeCell ref="AK2:AK3"/>
    <mergeCell ref="AL2:AL3"/>
    <mergeCell ref="A46:F47"/>
    <mergeCell ref="AG25:AG26"/>
    <mergeCell ref="AH25:AH26"/>
    <mergeCell ref="AI25:AI26"/>
    <mergeCell ref="A26:F26"/>
    <mergeCell ref="AC25:AC26"/>
    <mergeCell ref="AD25:AD26"/>
    <mergeCell ref="AE25:AE26"/>
    <mergeCell ref="AR26:AR27"/>
    <mergeCell ref="AN2:AN3"/>
    <mergeCell ref="AO2:AO3"/>
    <mergeCell ref="AP2:AP3"/>
    <mergeCell ref="AQ2:AQ3"/>
    <mergeCell ref="AR2:AR3"/>
    <mergeCell ref="AK24:AS25"/>
    <mergeCell ref="AS26:AS27"/>
    <mergeCell ref="AS2:AS3"/>
    <mergeCell ref="AM2:AM3"/>
    <mergeCell ref="AN46:AP47"/>
    <mergeCell ref="AN22:AP23"/>
    <mergeCell ref="AK1:AS1"/>
    <mergeCell ref="AK26:AK27"/>
    <mergeCell ref="AL26:AL27"/>
    <mergeCell ref="AM26:AM27"/>
    <mergeCell ref="AN26:AN27"/>
    <mergeCell ref="AO26:AO27"/>
    <mergeCell ref="AP26:AP27"/>
    <mergeCell ref="AQ26:AQ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B34" sqref="B34"/>
    </sheetView>
  </sheetViews>
  <sheetFormatPr defaultColWidth="9.140625" defaultRowHeight="12.75"/>
  <cols>
    <col min="1" max="1" width="10.421875" style="0" customWidth="1"/>
    <col min="2" max="2" width="17.57421875" style="0" bestFit="1" customWidth="1"/>
    <col min="4" max="4" width="11.28125" style="0" customWidth="1"/>
    <col min="5" max="5" width="10.00390625" style="0" customWidth="1"/>
    <col min="7" max="7" width="10.8515625" style="0" customWidth="1"/>
    <col min="8" max="8" width="10.421875" style="0" customWidth="1"/>
    <col min="11" max="11" width="3.00390625" style="0" customWidth="1"/>
  </cols>
  <sheetData>
    <row r="1" spans="1:10" ht="12.75" customHeight="1">
      <c r="A1" s="148"/>
      <c r="B1" s="225" t="s">
        <v>190</v>
      </c>
      <c r="C1" s="226"/>
      <c r="D1" s="226"/>
      <c r="E1" s="227"/>
      <c r="F1" s="231" t="s">
        <v>191</v>
      </c>
      <c r="G1" s="232"/>
      <c r="H1" s="232"/>
      <c r="I1" s="216" t="s">
        <v>192</v>
      </c>
      <c r="J1" s="217"/>
    </row>
    <row r="2" spans="1:10" ht="13.5" customHeight="1" thickBot="1">
      <c r="A2" s="148"/>
      <c r="B2" s="228"/>
      <c r="C2" s="229"/>
      <c r="D2" s="229"/>
      <c r="E2" s="230"/>
      <c r="F2" s="228"/>
      <c r="G2" s="229"/>
      <c r="H2" s="229"/>
      <c r="I2" s="218"/>
      <c r="J2" s="219"/>
    </row>
    <row r="3" spans="1:10" ht="12.75" customHeight="1">
      <c r="A3" s="195" t="s">
        <v>193</v>
      </c>
      <c r="B3" s="220" t="s">
        <v>0</v>
      </c>
      <c r="C3" s="222" t="s">
        <v>194</v>
      </c>
      <c r="D3" s="224" t="s">
        <v>195</v>
      </c>
      <c r="E3" s="212" t="s">
        <v>196</v>
      </c>
      <c r="F3" s="222" t="s">
        <v>194</v>
      </c>
      <c r="G3" s="224" t="s">
        <v>195</v>
      </c>
      <c r="H3" s="212" t="s">
        <v>196</v>
      </c>
      <c r="I3" s="214" t="s">
        <v>197</v>
      </c>
      <c r="J3" s="215" t="s">
        <v>198</v>
      </c>
    </row>
    <row r="4" spans="1:10" ht="12.75" customHeight="1" thickBot="1">
      <c r="A4" s="195"/>
      <c r="B4" s="221"/>
      <c r="C4" s="223"/>
      <c r="D4" s="199"/>
      <c r="E4" s="213"/>
      <c r="F4" s="223"/>
      <c r="G4" s="199"/>
      <c r="H4" s="213"/>
      <c r="I4" s="214"/>
      <c r="J4" s="214"/>
    </row>
    <row r="5" spans="1:10" ht="12.75">
      <c r="A5" s="1">
        <v>1</v>
      </c>
      <c r="B5" s="149" t="s">
        <v>5</v>
      </c>
      <c r="C5" s="150">
        <v>18</v>
      </c>
      <c r="D5" s="4">
        <v>18</v>
      </c>
      <c r="E5" s="151">
        <v>15</v>
      </c>
      <c r="F5" s="152">
        <v>13</v>
      </c>
      <c r="G5" s="1">
        <v>17</v>
      </c>
      <c r="H5" s="153">
        <v>9</v>
      </c>
      <c r="I5" s="154">
        <f aca="true" t="shared" si="0" ref="I5:I22">SUM(H5,G5,F5,E5,D5,C5)</f>
        <v>90</v>
      </c>
      <c r="J5" s="155">
        <v>18</v>
      </c>
    </row>
    <row r="6" spans="1:10" ht="12.75">
      <c r="A6" s="1">
        <v>2</v>
      </c>
      <c r="B6" s="156" t="s">
        <v>9</v>
      </c>
      <c r="C6" s="150">
        <v>14</v>
      </c>
      <c r="D6" s="4">
        <v>16</v>
      </c>
      <c r="E6" s="151">
        <v>7</v>
      </c>
      <c r="F6" s="152">
        <v>18</v>
      </c>
      <c r="G6" s="1">
        <v>18</v>
      </c>
      <c r="H6" s="153">
        <v>16</v>
      </c>
      <c r="I6" s="157">
        <f t="shared" si="0"/>
        <v>89</v>
      </c>
      <c r="J6" s="158">
        <v>17</v>
      </c>
    </row>
    <row r="7" spans="1:10" ht="12.75">
      <c r="A7" s="1">
        <v>3</v>
      </c>
      <c r="B7" s="156" t="s">
        <v>14</v>
      </c>
      <c r="C7" s="150">
        <v>5</v>
      </c>
      <c r="D7" s="4">
        <v>17</v>
      </c>
      <c r="E7" s="151">
        <v>17</v>
      </c>
      <c r="F7" s="152">
        <v>10</v>
      </c>
      <c r="G7" s="1">
        <v>11</v>
      </c>
      <c r="H7" s="153">
        <v>15</v>
      </c>
      <c r="I7" s="157">
        <f t="shared" si="0"/>
        <v>75</v>
      </c>
      <c r="J7" s="158">
        <v>16</v>
      </c>
    </row>
    <row r="8" spans="1:10" ht="12.75">
      <c r="A8" s="1">
        <v>4</v>
      </c>
      <c r="B8" s="156" t="s">
        <v>8</v>
      </c>
      <c r="C8" s="150">
        <v>17</v>
      </c>
      <c r="D8" s="4">
        <v>13</v>
      </c>
      <c r="E8" s="151">
        <v>16</v>
      </c>
      <c r="F8" s="152">
        <v>14</v>
      </c>
      <c r="G8" s="1">
        <v>9</v>
      </c>
      <c r="H8" s="153">
        <v>6</v>
      </c>
      <c r="I8" s="157">
        <f t="shared" si="0"/>
        <v>75</v>
      </c>
      <c r="J8" s="158">
        <v>15</v>
      </c>
    </row>
    <row r="9" spans="1:10" ht="12.75">
      <c r="A9" s="1">
        <v>5</v>
      </c>
      <c r="B9" s="156" t="s">
        <v>7</v>
      </c>
      <c r="C9" s="150">
        <v>16</v>
      </c>
      <c r="D9" s="4">
        <v>14</v>
      </c>
      <c r="E9" s="151">
        <v>2</v>
      </c>
      <c r="F9" s="152">
        <v>15</v>
      </c>
      <c r="G9" s="1">
        <v>14</v>
      </c>
      <c r="H9" s="153">
        <v>13</v>
      </c>
      <c r="I9" s="157">
        <f t="shared" si="0"/>
        <v>74</v>
      </c>
      <c r="J9" s="158">
        <v>14</v>
      </c>
    </row>
    <row r="10" spans="1:10" ht="12.75">
      <c r="A10" s="1">
        <v>6</v>
      </c>
      <c r="B10" s="156" t="s">
        <v>6</v>
      </c>
      <c r="C10" s="150">
        <v>15</v>
      </c>
      <c r="D10" s="4">
        <v>12</v>
      </c>
      <c r="E10" s="151">
        <v>4</v>
      </c>
      <c r="F10" s="152">
        <v>11</v>
      </c>
      <c r="G10" s="1">
        <v>16</v>
      </c>
      <c r="H10" s="153">
        <v>12</v>
      </c>
      <c r="I10" s="157">
        <f t="shared" si="0"/>
        <v>70</v>
      </c>
      <c r="J10" s="158">
        <v>13</v>
      </c>
    </row>
    <row r="11" spans="1:10" ht="12.75">
      <c r="A11" s="1">
        <v>7</v>
      </c>
      <c r="B11" s="156" t="s">
        <v>13</v>
      </c>
      <c r="C11" s="150">
        <v>13</v>
      </c>
      <c r="D11" s="4">
        <v>9</v>
      </c>
      <c r="E11" s="151">
        <v>6</v>
      </c>
      <c r="F11" s="152">
        <v>16</v>
      </c>
      <c r="G11" s="1">
        <v>7</v>
      </c>
      <c r="H11" s="153">
        <v>11</v>
      </c>
      <c r="I11" s="157">
        <f t="shared" si="0"/>
        <v>62</v>
      </c>
      <c r="J11" s="158">
        <v>12</v>
      </c>
    </row>
    <row r="12" spans="1:10" ht="12.75">
      <c r="A12" s="1">
        <v>8</v>
      </c>
      <c r="B12" s="156" t="s">
        <v>10</v>
      </c>
      <c r="C12" s="150">
        <v>4</v>
      </c>
      <c r="D12" s="4">
        <v>4</v>
      </c>
      <c r="E12" s="151">
        <v>11</v>
      </c>
      <c r="F12" s="152">
        <v>12</v>
      </c>
      <c r="G12" s="1">
        <v>10</v>
      </c>
      <c r="H12" s="153">
        <v>18</v>
      </c>
      <c r="I12" s="157">
        <f t="shared" si="0"/>
        <v>59</v>
      </c>
      <c r="J12" s="158">
        <v>11</v>
      </c>
    </row>
    <row r="13" spans="1:10" ht="12.75">
      <c r="A13" s="1">
        <v>9</v>
      </c>
      <c r="B13" s="156" t="s">
        <v>20</v>
      </c>
      <c r="C13" s="150">
        <v>12</v>
      </c>
      <c r="D13" s="4">
        <v>10</v>
      </c>
      <c r="E13" s="151">
        <v>9</v>
      </c>
      <c r="F13" s="152">
        <v>2</v>
      </c>
      <c r="G13" s="1">
        <v>15</v>
      </c>
      <c r="H13" s="153">
        <v>10</v>
      </c>
      <c r="I13" s="157">
        <f t="shared" si="0"/>
        <v>58</v>
      </c>
      <c r="J13" s="158">
        <v>10</v>
      </c>
    </row>
    <row r="14" spans="1:10" ht="12.75">
      <c r="A14" s="1">
        <v>10</v>
      </c>
      <c r="B14" s="156" t="s">
        <v>18</v>
      </c>
      <c r="C14" s="150">
        <v>8</v>
      </c>
      <c r="D14" s="4">
        <v>11</v>
      </c>
      <c r="E14" s="151">
        <v>14</v>
      </c>
      <c r="F14" s="152">
        <v>6</v>
      </c>
      <c r="G14" s="1">
        <v>12</v>
      </c>
      <c r="H14" s="153">
        <v>3</v>
      </c>
      <c r="I14" s="157">
        <f t="shared" si="0"/>
        <v>54</v>
      </c>
      <c r="J14" s="158">
        <v>9</v>
      </c>
    </row>
    <row r="15" spans="1:10" ht="12.75">
      <c r="A15" s="1">
        <v>11</v>
      </c>
      <c r="B15" s="156" t="s">
        <v>11</v>
      </c>
      <c r="C15" s="150">
        <v>7</v>
      </c>
      <c r="D15" s="4">
        <v>2</v>
      </c>
      <c r="E15" s="151">
        <v>10</v>
      </c>
      <c r="F15" s="152">
        <v>9</v>
      </c>
      <c r="G15" s="1">
        <v>8</v>
      </c>
      <c r="H15" s="153">
        <v>17</v>
      </c>
      <c r="I15" s="157">
        <f t="shared" si="0"/>
        <v>53</v>
      </c>
      <c r="J15" s="158">
        <v>8</v>
      </c>
    </row>
    <row r="16" spans="1:10" ht="12.75">
      <c r="A16" s="1">
        <v>12</v>
      </c>
      <c r="B16" s="156" t="s">
        <v>21</v>
      </c>
      <c r="C16" s="150">
        <v>11</v>
      </c>
      <c r="D16" s="4">
        <v>6</v>
      </c>
      <c r="E16" s="151">
        <v>13</v>
      </c>
      <c r="F16" s="152">
        <v>17</v>
      </c>
      <c r="G16" s="1">
        <v>5</v>
      </c>
      <c r="H16" s="153">
        <v>1</v>
      </c>
      <c r="I16" s="157">
        <f t="shared" si="0"/>
        <v>53</v>
      </c>
      <c r="J16" s="158">
        <v>7</v>
      </c>
    </row>
    <row r="17" spans="1:10" ht="12.75">
      <c r="A17" s="1">
        <v>13</v>
      </c>
      <c r="B17" s="156" t="s">
        <v>12</v>
      </c>
      <c r="C17" s="150">
        <v>6</v>
      </c>
      <c r="D17" s="4">
        <v>15</v>
      </c>
      <c r="E17" s="151">
        <v>12</v>
      </c>
      <c r="F17" s="152">
        <v>8</v>
      </c>
      <c r="G17" s="1">
        <v>1</v>
      </c>
      <c r="H17" s="153">
        <v>2</v>
      </c>
      <c r="I17" s="157">
        <f t="shared" si="0"/>
        <v>44</v>
      </c>
      <c r="J17" s="158">
        <v>6</v>
      </c>
    </row>
    <row r="18" spans="1:10" ht="12.75">
      <c r="A18" s="1">
        <v>14</v>
      </c>
      <c r="B18" s="156" t="s">
        <v>16</v>
      </c>
      <c r="C18" s="150">
        <v>0</v>
      </c>
      <c r="D18" s="4">
        <v>8</v>
      </c>
      <c r="E18" s="151">
        <v>18</v>
      </c>
      <c r="F18" s="152">
        <v>4</v>
      </c>
      <c r="G18" s="1">
        <v>6</v>
      </c>
      <c r="H18" s="153">
        <v>7</v>
      </c>
      <c r="I18" s="157">
        <f t="shared" si="0"/>
        <v>43</v>
      </c>
      <c r="J18" s="158">
        <v>5</v>
      </c>
    </row>
    <row r="19" spans="1:10" ht="12.75">
      <c r="A19" s="1">
        <v>15</v>
      </c>
      <c r="B19" s="156" t="s">
        <v>15</v>
      </c>
      <c r="C19" s="150">
        <v>0</v>
      </c>
      <c r="D19" s="4">
        <v>1</v>
      </c>
      <c r="E19" s="151">
        <v>5</v>
      </c>
      <c r="F19" s="152">
        <v>5</v>
      </c>
      <c r="G19" s="1">
        <v>13</v>
      </c>
      <c r="H19" s="153">
        <v>14</v>
      </c>
      <c r="I19" s="157">
        <f t="shared" si="0"/>
        <v>38</v>
      </c>
      <c r="J19" s="158">
        <v>4</v>
      </c>
    </row>
    <row r="20" spans="1:10" ht="12.75">
      <c r="A20" s="1">
        <v>16</v>
      </c>
      <c r="B20" s="156" t="s">
        <v>22</v>
      </c>
      <c r="C20" s="150">
        <v>9</v>
      </c>
      <c r="D20" s="4">
        <v>3</v>
      </c>
      <c r="E20" s="151">
        <v>3</v>
      </c>
      <c r="F20" s="152">
        <v>7</v>
      </c>
      <c r="G20" s="1">
        <v>2</v>
      </c>
      <c r="H20" s="153">
        <v>8</v>
      </c>
      <c r="I20" s="157">
        <f t="shared" si="0"/>
        <v>32</v>
      </c>
      <c r="J20" s="158">
        <v>3</v>
      </c>
    </row>
    <row r="21" spans="1:10" ht="12.75">
      <c r="A21" s="1">
        <v>17</v>
      </c>
      <c r="B21" s="156" t="s">
        <v>17</v>
      </c>
      <c r="C21" s="150">
        <v>10</v>
      </c>
      <c r="D21" s="4">
        <v>5</v>
      </c>
      <c r="E21" s="151">
        <v>8</v>
      </c>
      <c r="F21" s="152">
        <v>1</v>
      </c>
      <c r="G21" s="1">
        <v>4</v>
      </c>
      <c r="H21" s="153">
        <v>4</v>
      </c>
      <c r="I21" s="157">
        <f t="shared" si="0"/>
        <v>32</v>
      </c>
      <c r="J21" s="158">
        <v>2</v>
      </c>
    </row>
    <row r="22" spans="1:10" ht="13.5" thickBot="1">
      <c r="A22" s="1">
        <v>18</v>
      </c>
      <c r="B22" s="156" t="s">
        <v>19</v>
      </c>
      <c r="C22" s="159">
        <v>1</v>
      </c>
      <c r="D22" s="160">
        <v>7</v>
      </c>
      <c r="E22" s="161">
        <v>1</v>
      </c>
      <c r="F22" s="162">
        <v>3</v>
      </c>
      <c r="G22" s="163">
        <v>3</v>
      </c>
      <c r="H22" s="164">
        <v>5</v>
      </c>
      <c r="I22" s="157">
        <f t="shared" si="0"/>
        <v>20</v>
      </c>
      <c r="J22" s="165">
        <v>1</v>
      </c>
    </row>
    <row r="23" spans="1:10" ht="12.75" customHeight="1">
      <c r="A23" s="7"/>
      <c r="B23" s="7"/>
      <c r="C23" s="7"/>
      <c r="D23" s="7"/>
      <c r="E23" s="166" t="s">
        <v>23</v>
      </c>
      <c r="F23" s="166"/>
      <c r="G23" s="167"/>
      <c r="H23" s="7"/>
      <c r="I23" s="7"/>
      <c r="J23" s="7"/>
    </row>
    <row r="24" spans="1:10" ht="12.75">
      <c r="A24" s="7"/>
      <c r="B24" s="7"/>
      <c r="C24" s="7"/>
      <c r="D24" s="7"/>
      <c r="E24" s="168"/>
      <c r="F24" s="168"/>
      <c r="G24" s="168"/>
      <c r="H24" s="7"/>
      <c r="I24" s="7"/>
      <c r="J24" s="7"/>
    </row>
  </sheetData>
  <sheetProtection password="CFE5" sheet="1" objects="1" scenarios="1"/>
  <mergeCells count="14">
    <mergeCell ref="I1:J2"/>
    <mergeCell ref="A3:A4"/>
    <mergeCell ref="B3:B4"/>
    <mergeCell ref="C3:C4"/>
    <mergeCell ref="D3:D4"/>
    <mergeCell ref="E3:E4"/>
    <mergeCell ref="F3:F4"/>
    <mergeCell ref="G3:G4"/>
    <mergeCell ref="B1:E2"/>
    <mergeCell ref="F1:H2"/>
    <mergeCell ref="H3:H4"/>
    <mergeCell ref="I3:I4"/>
    <mergeCell ref="J3:J4"/>
    <mergeCell ref="E23:G2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selection activeCell="W26" sqref="W26"/>
    </sheetView>
  </sheetViews>
  <sheetFormatPr defaultColWidth="9.140625" defaultRowHeight="12.75"/>
  <cols>
    <col min="1" max="1" width="15.28125" style="0" customWidth="1"/>
    <col min="2" max="27" width="2.421875" style="0" customWidth="1"/>
    <col min="28" max="28" width="4.57421875" style="0" customWidth="1"/>
    <col min="29" max="29" width="18.7109375" style="0" customWidth="1"/>
    <col min="30" max="30" width="18.00390625" style="0" customWidth="1"/>
  </cols>
  <sheetData>
    <row r="1" spans="1:30" ht="12.75">
      <c r="A1" s="188" t="s">
        <v>0</v>
      </c>
      <c r="B1" s="192" t="s">
        <v>26</v>
      </c>
      <c r="C1" s="192" t="s">
        <v>26</v>
      </c>
      <c r="D1" s="192" t="s">
        <v>27</v>
      </c>
      <c r="E1" s="192" t="s">
        <v>27</v>
      </c>
      <c r="F1" s="192" t="s">
        <v>28</v>
      </c>
      <c r="G1" s="192" t="s">
        <v>28</v>
      </c>
      <c r="H1" s="192" t="s">
        <v>29</v>
      </c>
      <c r="I1" s="192" t="s">
        <v>29</v>
      </c>
      <c r="J1" s="192" t="s">
        <v>30</v>
      </c>
      <c r="K1" s="192" t="s">
        <v>30</v>
      </c>
      <c r="L1" s="192" t="s">
        <v>31</v>
      </c>
      <c r="M1" s="192" t="s">
        <v>31</v>
      </c>
      <c r="N1" s="192" t="s">
        <v>32</v>
      </c>
      <c r="O1" s="192" t="s">
        <v>32</v>
      </c>
      <c r="P1" s="192" t="s">
        <v>33</v>
      </c>
      <c r="Q1" s="192" t="s">
        <v>33</v>
      </c>
      <c r="R1" s="192" t="s">
        <v>34</v>
      </c>
      <c r="S1" s="192" t="s">
        <v>34</v>
      </c>
      <c r="T1" s="192" t="s">
        <v>35</v>
      </c>
      <c r="U1" s="192" t="s">
        <v>35</v>
      </c>
      <c r="V1" s="192" t="s">
        <v>36</v>
      </c>
      <c r="W1" s="192" t="s">
        <v>36</v>
      </c>
      <c r="X1" s="194" t="s">
        <v>37</v>
      </c>
      <c r="Y1" s="190" t="s">
        <v>38</v>
      </c>
      <c r="Z1" s="177" t="s">
        <v>39</v>
      </c>
      <c r="AA1" s="179" t="s">
        <v>40</v>
      </c>
      <c r="AB1" s="181" t="s">
        <v>41</v>
      </c>
      <c r="AC1" s="38"/>
      <c r="AD1" s="39"/>
    </row>
    <row r="2" spans="1:30" ht="16.5" thickBot="1">
      <c r="A2" s="189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1"/>
      <c r="Y2" s="191"/>
      <c r="Z2" s="178"/>
      <c r="AA2" s="180"/>
      <c r="AB2" s="181"/>
      <c r="AC2" s="200" t="s">
        <v>66</v>
      </c>
      <c r="AD2" s="201"/>
    </row>
    <row r="3" spans="1:30" ht="12.75">
      <c r="A3" s="8" t="s">
        <v>5</v>
      </c>
      <c r="B3" s="9">
        <v>1</v>
      </c>
      <c r="C3" s="9">
        <v>0</v>
      </c>
      <c r="D3" s="9">
        <v>0</v>
      </c>
      <c r="E3" s="9">
        <v>2</v>
      </c>
      <c r="F3" s="9">
        <v>3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4</v>
      </c>
      <c r="P3" s="9">
        <v>0</v>
      </c>
      <c r="Q3" s="9">
        <v>0</v>
      </c>
      <c r="R3" s="9">
        <v>0</v>
      </c>
      <c r="S3" s="9">
        <v>0</v>
      </c>
      <c r="T3" s="9">
        <v>4</v>
      </c>
      <c r="U3" s="9">
        <v>0</v>
      </c>
      <c r="V3" s="9">
        <v>5</v>
      </c>
      <c r="W3" s="9">
        <v>0</v>
      </c>
      <c r="X3" s="10">
        <f aca="true" t="shared" si="0" ref="X3:Y20">SUM(B3,F3,J3,N3,R3,T3,V3,D3,H3,L3,P3)</f>
        <v>13</v>
      </c>
      <c r="Y3" s="10">
        <f t="shared" si="0"/>
        <v>6</v>
      </c>
      <c r="Z3" s="11">
        <f aca="true" t="shared" si="1" ref="Z3:Z20">IF(X3&gt;Y3,X3,Y3)</f>
        <v>13</v>
      </c>
      <c r="AA3" s="12">
        <f aca="true" t="shared" si="2" ref="AA3:AA20">SUM(X3+Y3)</f>
        <v>19</v>
      </c>
      <c r="AB3" s="13">
        <v>18</v>
      </c>
      <c r="AC3" s="40" t="s">
        <v>67</v>
      </c>
      <c r="AD3" s="40" t="s">
        <v>67</v>
      </c>
    </row>
    <row r="4" spans="1:30" ht="12.75">
      <c r="A4" s="14" t="s">
        <v>8</v>
      </c>
      <c r="B4" s="15">
        <v>1</v>
      </c>
      <c r="C4" s="15">
        <v>0</v>
      </c>
      <c r="D4" s="15">
        <v>0</v>
      </c>
      <c r="E4" s="15">
        <v>0</v>
      </c>
      <c r="F4" s="15">
        <v>0</v>
      </c>
      <c r="G4" s="15">
        <v>0</v>
      </c>
      <c r="H4" s="15">
        <v>3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5">
        <v>4</v>
      </c>
      <c r="O4" s="15">
        <v>4</v>
      </c>
      <c r="P4" s="15">
        <v>0</v>
      </c>
      <c r="Q4" s="15">
        <v>0</v>
      </c>
      <c r="R4" s="15">
        <v>3</v>
      </c>
      <c r="S4" s="15">
        <v>3</v>
      </c>
      <c r="T4" s="15">
        <v>0</v>
      </c>
      <c r="U4" s="15">
        <v>0</v>
      </c>
      <c r="V4" s="15">
        <v>0</v>
      </c>
      <c r="W4" s="15">
        <v>0</v>
      </c>
      <c r="X4" s="10">
        <f t="shared" si="0"/>
        <v>11</v>
      </c>
      <c r="Y4" s="10">
        <f t="shared" si="0"/>
        <v>7</v>
      </c>
      <c r="Z4" s="11">
        <f t="shared" si="1"/>
        <v>11</v>
      </c>
      <c r="AA4" s="12">
        <f t="shared" si="2"/>
        <v>18</v>
      </c>
      <c r="AB4" s="13">
        <v>17</v>
      </c>
      <c r="AC4" s="40" t="s">
        <v>68</v>
      </c>
      <c r="AD4" s="40" t="s">
        <v>68</v>
      </c>
    </row>
    <row r="5" spans="1:30" ht="12.75">
      <c r="A5" s="14" t="s">
        <v>7</v>
      </c>
      <c r="B5" s="15">
        <v>1</v>
      </c>
      <c r="C5" s="15">
        <v>1</v>
      </c>
      <c r="D5" s="15">
        <v>0</v>
      </c>
      <c r="E5" s="15">
        <v>0</v>
      </c>
      <c r="F5" s="15">
        <v>0</v>
      </c>
      <c r="G5" s="15">
        <v>3</v>
      </c>
      <c r="H5" s="15">
        <v>0</v>
      </c>
      <c r="I5" s="15">
        <v>3</v>
      </c>
      <c r="J5" s="15">
        <v>0</v>
      </c>
      <c r="K5" s="15">
        <v>0</v>
      </c>
      <c r="L5" s="15">
        <v>3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5</v>
      </c>
      <c r="W5" s="15">
        <v>0</v>
      </c>
      <c r="X5" s="10">
        <f t="shared" si="0"/>
        <v>9</v>
      </c>
      <c r="Y5" s="10">
        <f t="shared" si="0"/>
        <v>7</v>
      </c>
      <c r="Z5" s="11">
        <f t="shared" si="1"/>
        <v>9</v>
      </c>
      <c r="AA5" s="12">
        <f t="shared" si="2"/>
        <v>16</v>
      </c>
      <c r="AB5" s="13">
        <v>16</v>
      </c>
      <c r="AC5" s="40" t="s">
        <v>69</v>
      </c>
      <c r="AD5" s="40" t="s">
        <v>69</v>
      </c>
    </row>
    <row r="6" spans="1:30" ht="12.75">
      <c r="A6" s="14" t="s">
        <v>6</v>
      </c>
      <c r="B6" s="15">
        <v>0</v>
      </c>
      <c r="C6" s="15">
        <v>1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4</v>
      </c>
      <c r="P6" s="15">
        <v>0</v>
      </c>
      <c r="Q6" s="15">
        <v>4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0">
        <f t="shared" si="0"/>
        <v>0</v>
      </c>
      <c r="Y6" s="10">
        <f t="shared" si="0"/>
        <v>9</v>
      </c>
      <c r="Z6" s="11">
        <f t="shared" si="1"/>
        <v>9</v>
      </c>
      <c r="AA6" s="12">
        <f t="shared" si="2"/>
        <v>9</v>
      </c>
      <c r="AB6" s="13">
        <v>15</v>
      </c>
      <c r="AC6" s="40" t="s">
        <v>70</v>
      </c>
      <c r="AD6" s="40" t="s">
        <v>70</v>
      </c>
    </row>
    <row r="7" spans="1:30" ht="12.75">
      <c r="A7" s="14" t="s">
        <v>9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3</v>
      </c>
      <c r="I7" s="15">
        <v>0</v>
      </c>
      <c r="J7" s="15">
        <v>5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0">
        <f t="shared" si="0"/>
        <v>8</v>
      </c>
      <c r="Y7" s="10">
        <f t="shared" si="0"/>
        <v>0</v>
      </c>
      <c r="Z7" s="11">
        <f t="shared" si="1"/>
        <v>8</v>
      </c>
      <c r="AA7" s="12">
        <f t="shared" si="2"/>
        <v>8</v>
      </c>
      <c r="AB7" s="13">
        <v>14</v>
      </c>
      <c r="AC7" s="40" t="s">
        <v>71</v>
      </c>
      <c r="AD7" s="40" t="s">
        <v>71</v>
      </c>
    </row>
    <row r="8" spans="1:30" ht="12.75">
      <c r="A8" s="14" t="s">
        <v>13</v>
      </c>
      <c r="B8" s="16">
        <v>0</v>
      </c>
      <c r="C8" s="16">
        <v>1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4</v>
      </c>
      <c r="Q8" s="16">
        <v>0</v>
      </c>
      <c r="R8" s="16">
        <v>3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0">
        <f t="shared" si="0"/>
        <v>7</v>
      </c>
      <c r="Y8" s="10">
        <f t="shared" si="0"/>
        <v>1</v>
      </c>
      <c r="Z8" s="11">
        <f t="shared" si="1"/>
        <v>7</v>
      </c>
      <c r="AA8" s="12">
        <f t="shared" si="2"/>
        <v>8</v>
      </c>
      <c r="AB8" s="13">
        <v>13</v>
      </c>
      <c r="AC8" s="41" t="s">
        <v>72</v>
      </c>
      <c r="AD8" s="41" t="s">
        <v>72</v>
      </c>
    </row>
    <row r="9" spans="1:30" ht="12.75">
      <c r="A9" s="14" t="s">
        <v>20</v>
      </c>
      <c r="B9" s="15">
        <v>0</v>
      </c>
      <c r="C9" s="15">
        <v>1</v>
      </c>
      <c r="D9" s="15">
        <v>0</v>
      </c>
      <c r="E9" s="15">
        <v>0</v>
      </c>
      <c r="F9" s="15">
        <v>0</v>
      </c>
      <c r="G9" s="15">
        <v>0</v>
      </c>
      <c r="H9" s="15">
        <v>3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3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0">
        <f t="shared" si="0"/>
        <v>6</v>
      </c>
      <c r="Y9" s="10">
        <f t="shared" si="0"/>
        <v>1</v>
      </c>
      <c r="Z9" s="11">
        <f t="shared" si="1"/>
        <v>6</v>
      </c>
      <c r="AA9" s="12">
        <f t="shared" si="2"/>
        <v>7</v>
      </c>
      <c r="AB9" s="13">
        <v>12</v>
      </c>
      <c r="AC9" s="40" t="s">
        <v>73</v>
      </c>
      <c r="AD9" s="40" t="s">
        <v>73</v>
      </c>
    </row>
    <row r="10" spans="1:30" ht="12.75">
      <c r="A10" s="14" t="s">
        <v>21</v>
      </c>
      <c r="B10" s="15">
        <v>0</v>
      </c>
      <c r="C10" s="15">
        <v>0</v>
      </c>
      <c r="D10" s="15">
        <v>2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4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0">
        <f t="shared" si="0"/>
        <v>6</v>
      </c>
      <c r="Y10" s="10">
        <f t="shared" si="0"/>
        <v>0</v>
      </c>
      <c r="Z10" s="11">
        <f t="shared" si="1"/>
        <v>6</v>
      </c>
      <c r="AA10" s="12">
        <f t="shared" si="2"/>
        <v>6</v>
      </c>
      <c r="AB10" s="13">
        <v>11</v>
      </c>
      <c r="AC10" s="41" t="s">
        <v>74</v>
      </c>
      <c r="AD10" s="41" t="s">
        <v>74</v>
      </c>
    </row>
    <row r="11" spans="1:30" ht="12.75">
      <c r="A11" s="14" t="s">
        <v>17</v>
      </c>
      <c r="B11" s="15">
        <v>0</v>
      </c>
      <c r="C11" s="15">
        <v>1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3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0">
        <f t="shared" si="0"/>
        <v>0</v>
      </c>
      <c r="Y11" s="10">
        <f t="shared" si="0"/>
        <v>4</v>
      </c>
      <c r="Z11" s="11">
        <f t="shared" si="1"/>
        <v>4</v>
      </c>
      <c r="AA11" s="12">
        <f t="shared" si="2"/>
        <v>4</v>
      </c>
      <c r="AB11" s="13">
        <v>10</v>
      </c>
      <c r="AC11" s="40" t="s">
        <v>75</v>
      </c>
      <c r="AD11" s="40" t="s">
        <v>75</v>
      </c>
    </row>
    <row r="12" spans="1:30" ht="12.75">
      <c r="A12" s="14" t="s">
        <v>22</v>
      </c>
      <c r="B12" s="15">
        <v>0</v>
      </c>
      <c r="C12" s="15">
        <v>0</v>
      </c>
      <c r="D12" s="15">
        <v>0</v>
      </c>
      <c r="E12" s="15">
        <v>0</v>
      </c>
      <c r="F12" s="15">
        <v>3</v>
      </c>
      <c r="G12" s="15">
        <v>3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0">
        <f t="shared" si="0"/>
        <v>3</v>
      </c>
      <c r="Y12" s="10">
        <f t="shared" si="0"/>
        <v>3</v>
      </c>
      <c r="Z12" s="11">
        <f t="shared" si="1"/>
        <v>3</v>
      </c>
      <c r="AA12" s="12">
        <f t="shared" si="2"/>
        <v>6</v>
      </c>
      <c r="AB12" s="13">
        <v>9</v>
      </c>
      <c r="AC12" s="40" t="s">
        <v>76</v>
      </c>
      <c r="AD12" s="40" t="s">
        <v>76</v>
      </c>
    </row>
    <row r="13" spans="1:30" ht="12.75">
      <c r="A13" s="14" t="s">
        <v>18</v>
      </c>
      <c r="B13" s="15">
        <v>0</v>
      </c>
      <c r="C13" s="15">
        <v>0</v>
      </c>
      <c r="D13" s="15">
        <v>2</v>
      </c>
      <c r="E13" s="15">
        <v>0</v>
      </c>
      <c r="F13" s="15">
        <v>0</v>
      </c>
      <c r="G13" s="15">
        <v>3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0">
        <f t="shared" si="0"/>
        <v>2</v>
      </c>
      <c r="Y13" s="10">
        <f t="shared" si="0"/>
        <v>3</v>
      </c>
      <c r="Z13" s="11">
        <f t="shared" si="1"/>
        <v>3</v>
      </c>
      <c r="AA13" s="12">
        <f t="shared" si="2"/>
        <v>5</v>
      </c>
      <c r="AB13" s="13">
        <v>8</v>
      </c>
      <c r="AC13" s="40" t="s">
        <v>77</v>
      </c>
      <c r="AD13" s="40" t="s">
        <v>77</v>
      </c>
    </row>
    <row r="14" spans="1:30" ht="12.75">
      <c r="A14" s="14" t="s">
        <v>11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3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0">
        <f t="shared" si="0"/>
        <v>3</v>
      </c>
      <c r="Y14" s="10">
        <f t="shared" si="0"/>
        <v>0</v>
      </c>
      <c r="Z14" s="11">
        <f t="shared" si="1"/>
        <v>3</v>
      </c>
      <c r="AA14" s="12">
        <f t="shared" si="2"/>
        <v>3</v>
      </c>
      <c r="AB14" s="13">
        <v>7</v>
      </c>
      <c r="AC14" s="40" t="s">
        <v>78</v>
      </c>
      <c r="AD14" s="40" t="s">
        <v>78</v>
      </c>
    </row>
    <row r="15" spans="1:30" ht="12.75">
      <c r="A15" s="14" t="s">
        <v>12</v>
      </c>
      <c r="B15" s="15">
        <v>0</v>
      </c>
      <c r="C15" s="15">
        <v>0</v>
      </c>
      <c r="D15" s="15">
        <v>2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0">
        <f t="shared" si="0"/>
        <v>2</v>
      </c>
      <c r="Y15" s="10">
        <f t="shared" si="0"/>
        <v>0</v>
      </c>
      <c r="Z15" s="11">
        <f t="shared" si="1"/>
        <v>2</v>
      </c>
      <c r="AA15" s="12">
        <f t="shared" si="2"/>
        <v>2</v>
      </c>
      <c r="AB15" s="13">
        <v>6</v>
      </c>
      <c r="AC15" s="40" t="s">
        <v>79</v>
      </c>
      <c r="AD15" s="40" t="s">
        <v>79</v>
      </c>
    </row>
    <row r="16" spans="1:30" ht="12.75">
      <c r="A16" s="14" t="s">
        <v>14</v>
      </c>
      <c r="B16" s="15">
        <v>0</v>
      </c>
      <c r="C16" s="15">
        <v>1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0">
        <f t="shared" si="0"/>
        <v>0</v>
      </c>
      <c r="Y16" s="10">
        <f t="shared" si="0"/>
        <v>1</v>
      </c>
      <c r="Z16" s="11">
        <f t="shared" si="1"/>
        <v>1</v>
      </c>
      <c r="AA16" s="12">
        <f t="shared" si="2"/>
        <v>1</v>
      </c>
      <c r="AB16" s="13">
        <v>5</v>
      </c>
      <c r="AC16" s="40" t="s">
        <v>80</v>
      </c>
      <c r="AD16" s="40" t="s">
        <v>80</v>
      </c>
    </row>
    <row r="17" spans="1:30" ht="12.75">
      <c r="A17" s="14" t="s">
        <v>10</v>
      </c>
      <c r="B17" s="15">
        <v>1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0">
        <f t="shared" si="0"/>
        <v>1</v>
      </c>
      <c r="Y17" s="10">
        <f t="shared" si="0"/>
        <v>0</v>
      </c>
      <c r="Z17" s="11">
        <f t="shared" si="1"/>
        <v>1</v>
      </c>
      <c r="AA17" s="12">
        <f t="shared" si="2"/>
        <v>1</v>
      </c>
      <c r="AB17" s="13">
        <v>4</v>
      </c>
      <c r="AC17" s="40" t="s">
        <v>81</v>
      </c>
      <c r="AD17" s="40" t="s">
        <v>81</v>
      </c>
    </row>
    <row r="18" spans="1:30" ht="12.75">
      <c r="A18" s="14" t="s">
        <v>19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0">
        <f t="shared" si="0"/>
        <v>0</v>
      </c>
      <c r="Y18" s="10">
        <f t="shared" si="0"/>
        <v>0</v>
      </c>
      <c r="Z18" s="11">
        <f t="shared" si="1"/>
        <v>0</v>
      </c>
      <c r="AA18" s="12">
        <f t="shared" si="2"/>
        <v>0</v>
      </c>
      <c r="AB18" s="13">
        <v>1</v>
      </c>
      <c r="AC18" s="40" t="s">
        <v>82</v>
      </c>
      <c r="AD18" s="40" t="s">
        <v>82</v>
      </c>
    </row>
    <row r="19" spans="1:30" ht="12.75">
      <c r="A19" s="14" t="s">
        <v>15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0">
        <f>SUM(B19,F19,J19,N19,R19,T19,V19,D19,H19,L19,P19)</f>
        <v>0</v>
      </c>
      <c r="Y19" s="10">
        <f>SUM(C19,G19,K19,O19,S19,U19,W19,E19,I19,M19,Q19)</f>
        <v>0</v>
      </c>
      <c r="Z19" s="11">
        <f>IF(X19&gt;Y19,X19,Y19)</f>
        <v>0</v>
      </c>
      <c r="AA19" s="12">
        <f>SUM(X19+Y19)</f>
        <v>0</v>
      </c>
      <c r="AB19" s="13">
        <v>0</v>
      </c>
      <c r="AC19" s="42"/>
      <c r="AD19" s="42"/>
    </row>
    <row r="20" spans="1:30" ht="12.75">
      <c r="A20" s="14" t="s">
        <v>16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0">
        <f t="shared" si="0"/>
        <v>0</v>
      </c>
      <c r="Y20" s="10">
        <f t="shared" si="0"/>
        <v>0</v>
      </c>
      <c r="Z20" s="11">
        <f t="shared" si="1"/>
        <v>0</v>
      </c>
      <c r="AA20" s="12">
        <f t="shared" si="2"/>
        <v>0</v>
      </c>
      <c r="AB20" s="13">
        <v>0</v>
      </c>
      <c r="AC20" s="42"/>
      <c r="AD20" s="42"/>
    </row>
  </sheetData>
  <sheetProtection password="CFE5" sheet="1" objects="1" scenarios="1"/>
  <mergeCells count="29">
    <mergeCell ref="AC2:AD2"/>
    <mergeCell ref="Y1:Y2"/>
    <mergeCell ref="Z1:Z2"/>
    <mergeCell ref="AA1:AA2"/>
    <mergeCell ref="AB1:AB2"/>
    <mergeCell ref="U1:U2"/>
    <mergeCell ref="V1:V2"/>
    <mergeCell ref="W1:W2"/>
    <mergeCell ref="X1:X2"/>
    <mergeCell ref="Q1:Q2"/>
    <mergeCell ref="R1:R2"/>
    <mergeCell ref="S1:S2"/>
    <mergeCell ref="T1:T2"/>
    <mergeCell ref="M1:M2"/>
    <mergeCell ref="N1:N2"/>
    <mergeCell ref="O1:O2"/>
    <mergeCell ref="P1:P2"/>
    <mergeCell ref="I1:I2"/>
    <mergeCell ref="J1:J2"/>
    <mergeCell ref="K1:K2"/>
    <mergeCell ref="L1:L2"/>
    <mergeCell ref="E1:E2"/>
    <mergeCell ref="F1:F2"/>
    <mergeCell ref="G1:G2"/>
    <mergeCell ref="H1:H2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3"/>
  <sheetViews>
    <sheetView workbookViewId="0" topLeftCell="A1">
      <selection activeCell="A1" sqref="A1:AE23"/>
    </sheetView>
  </sheetViews>
  <sheetFormatPr defaultColWidth="9.140625" defaultRowHeight="12.75"/>
  <cols>
    <col min="1" max="1" width="15.28125" style="0" customWidth="1"/>
    <col min="2" max="27" width="2.421875" style="0" customWidth="1"/>
    <col min="28" max="28" width="4.57421875" style="0" customWidth="1"/>
    <col min="29" max="29" width="3.140625" style="0" customWidth="1"/>
    <col min="30" max="31" width="18.00390625" style="0" customWidth="1"/>
  </cols>
  <sheetData>
    <row r="1" spans="1:31" ht="12.75">
      <c r="A1" s="202" t="s">
        <v>83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43"/>
      <c r="AD1" s="39"/>
      <c r="AE1" s="39"/>
    </row>
    <row r="2" spans="1:31" ht="12.75">
      <c r="A2" s="202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43"/>
      <c r="AD2" s="39"/>
      <c r="AE2" s="39"/>
    </row>
    <row r="3" spans="1:31" ht="17.25" thickBot="1">
      <c r="A3" s="44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45"/>
      <c r="Y3" s="45"/>
      <c r="Z3" s="45"/>
      <c r="AA3" s="45"/>
      <c r="AB3" s="46"/>
      <c r="AC3" s="43"/>
      <c r="AD3" s="39"/>
      <c r="AE3" s="39"/>
    </row>
    <row r="4" spans="1:31" ht="12.75">
      <c r="A4" s="188" t="s">
        <v>0</v>
      </c>
      <c r="B4" s="182" t="s">
        <v>26</v>
      </c>
      <c r="C4" s="182" t="s">
        <v>26</v>
      </c>
      <c r="D4" s="182" t="s">
        <v>27</v>
      </c>
      <c r="E4" s="182" t="s">
        <v>27</v>
      </c>
      <c r="F4" s="182" t="s">
        <v>28</v>
      </c>
      <c r="G4" s="182" t="s">
        <v>28</v>
      </c>
      <c r="H4" s="182" t="s">
        <v>29</v>
      </c>
      <c r="I4" s="182" t="s">
        <v>29</v>
      </c>
      <c r="J4" s="182" t="s">
        <v>30</v>
      </c>
      <c r="K4" s="182" t="s">
        <v>30</v>
      </c>
      <c r="L4" s="182" t="s">
        <v>31</v>
      </c>
      <c r="M4" s="182" t="s">
        <v>31</v>
      </c>
      <c r="N4" s="182" t="s">
        <v>32</v>
      </c>
      <c r="O4" s="182" t="s">
        <v>32</v>
      </c>
      <c r="P4" s="182" t="s">
        <v>33</v>
      </c>
      <c r="Q4" s="182" t="s">
        <v>33</v>
      </c>
      <c r="R4" s="182" t="s">
        <v>34</v>
      </c>
      <c r="S4" s="182" t="s">
        <v>34</v>
      </c>
      <c r="T4" s="182" t="s">
        <v>35</v>
      </c>
      <c r="U4" s="182" t="s">
        <v>35</v>
      </c>
      <c r="V4" s="182" t="s">
        <v>36</v>
      </c>
      <c r="W4" s="182" t="s">
        <v>36</v>
      </c>
      <c r="X4" s="184" t="s">
        <v>37</v>
      </c>
      <c r="Y4" s="184" t="s">
        <v>38</v>
      </c>
      <c r="Z4" s="177" t="s">
        <v>39</v>
      </c>
      <c r="AA4" s="179" t="s">
        <v>40</v>
      </c>
      <c r="AB4" s="181" t="s">
        <v>41</v>
      </c>
      <c r="AC4" s="43"/>
      <c r="AD4" s="39"/>
      <c r="AE4" s="39"/>
    </row>
    <row r="5" spans="1:31" ht="16.5" thickBot="1">
      <c r="A5" s="189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5"/>
      <c r="Y5" s="185"/>
      <c r="Z5" s="178"/>
      <c r="AA5" s="180"/>
      <c r="AB5" s="181"/>
      <c r="AC5" s="43"/>
      <c r="AD5" s="201" t="s">
        <v>84</v>
      </c>
      <c r="AE5" s="201"/>
    </row>
    <row r="6" spans="1:31" ht="12.75">
      <c r="A6" s="8" t="s">
        <v>9</v>
      </c>
      <c r="B6" s="17">
        <v>0</v>
      </c>
      <c r="C6" s="17">
        <v>1</v>
      </c>
      <c r="D6" s="17">
        <v>2</v>
      </c>
      <c r="E6" s="17">
        <v>0</v>
      </c>
      <c r="F6" s="17">
        <v>0</v>
      </c>
      <c r="G6" s="17">
        <v>5</v>
      </c>
      <c r="H6" s="18">
        <v>0</v>
      </c>
      <c r="I6" s="18">
        <v>0</v>
      </c>
      <c r="J6" s="17">
        <v>0</v>
      </c>
      <c r="K6" s="17">
        <v>4</v>
      </c>
      <c r="L6" s="18">
        <v>0</v>
      </c>
      <c r="M6" s="18">
        <v>0</v>
      </c>
      <c r="N6" s="17">
        <v>3</v>
      </c>
      <c r="O6" s="17">
        <v>0</v>
      </c>
      <c r="P6" s="18">
        <v>4</v>
      </c>
      <c r="Q6" s="18">
        <v>4</v>
      </c>
      <c r="R6" s="17">
        <v>0</v>
      </c>
      <c r="S6" s="17">
        <v>0</v>
      </c>
      <c r="T6" s="18">
        <v>0</v>
      </c>
      <c r="U6" s="18">
        <v>0</v>
      </c>
      <c r="V6" s="18">
        <v>0</v>
      </c>
      <c r="W6" s="18">
        <v>5</v>
      </c>
      <c r="X6" s="19">
        <v>9</v>
      </c>
      <c r="Y6" s="19">
        <v>19</v>
      </c>
      <c r="Z6" s="11">
        <v>19</v>
      </c>
      <c r="AA6" s="12">
        <v>28</v>
      </c>
      <c r="AB6" s="13">
        <v>18</v>
      </c>
      <c r="AC6" s="43"/>
      <c r="AD6" s="40" t="s">
        <v>85</v>
      </c>
      <c r="AE6" s="40" t="s">
        <v>85</v>
      </c>
    </row>
    <row r="7" spans="1:31" ht="12.75">
      <c r="A7" s="14" t="s">
        <v>21</v>
      </c>
      <c r="B7" s="17">
        <v>0</v>
      </c>
      <c r="C7" s="17">
        <v>1</v>
      </c>
      <c r="D7" s="17">
        <v>0</v>
      </c>
      <c r="E7" s="17">
        <v>0</v>
      </c>
      <c r="F7" s="17">
        <v>0</v>
      </c>
      <c r="G7" s="17">
        <v>5</v>
      </c>
      <c r="H7" s="17">
        <v>0</v>
      </c>
      <c r="I7" s="20">
        <v>0</v>
      </c>
      <c r="J7" s="17">
        <v>0</v>
      </c>
      <c r="K7" s="17">
        <v>0</v>
      </c>
      <c r="L7" s="17">
        <v>0</v>
      </c>
      <c r="M7" s="20">
        <v>0</v>
      </c>
      <c r="N7" s="17">
        <v>0</v>
      </c>
      <c r="O7" s="17">
        <v>0</v>
      </c>
      <c r="P7" s="17">
        <v>0</v>
      </c>
      <c r="Q7" s="20">
        <v>0</v>
      </c>
      <c r="R7" s="17">
        <v>0</v>
      </c>
      <c r="S7" s="17">
        <v>0</v>
      </c>
      <c r="T7" s="17">
        <v>0</v>
      </c>
      <c r="U7" s="20">
        <v>3</v>
      </c>
      <c r="V7" s="17">
        <v>0</v>
      </c>
      <c r="W7" s="18">
        <v>5</v>
      </c>
      <c r="X7" s="19">
        <v>0</v>
      </c>
      <c r="Y7" s="19">
        <v>14</v>
      </c>
      <c r="Z7" s="11">
        <v>14</v>
      </c>
      <c r="AA7" s="12">
        <v>14</v>
      </c>
      <c r="AB7" s="13">
        <v>17</v>
      </c>
      <c r="AC7" s="43"/>
      <c r="AD7" s="40" t="s">
        <v>86</v>
      </c>
      <c r="AE7" s="40" t="s">
        <v>87</v>
      </c>
    </row>
    <row r="8" spans="1:31" ht="12.75">
      <c r="A8" s="14" t="s">
        <v>13</v>
      </c>
      <c r="B8" s="17">
        <v>1</v>
      </c>
      <c r="C8" s="17">
        <v>0</v>
      </c>
      <c r="D8" s="17">
        <v>0</v>
      </c>
      <c r="E8" s="17">
        <v>0</v>
      </c>
      <c r="F8" s="17">
        <v>0</v>
      </c>
      <c r="G8" s="17">
        <v>5</v>
      </c>
      <c r="H8" s="17">
        <v>0</v>
      </c>
      <c r="I8" s="17">
        <v>0</v>
      </c>
      <c r="J8" s="17">
        <v>4</v>
      </c>
      <c r="K8" s="17">
        <v>0</v>
      </c>
      <c r="L8" s="17">
        <v>0</v>
      </c>
      <c r="M8" s="17">
        <v>4</v>
      </c>
      <c r="N8" s="17">
        <v>3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5</v>
      </c>
      <c r="W8" s="20">
        <v>0</v>
      </c>
      <c r="X8" s="19">
        <v>13</v>
      </c>
      <c r="Y8" s="19">
        <v>9</v>
      </c>
      <c r="Z8" s="11">
        <v>13</v>
      </c>
      <c r="AA8" s="12">
        <v>22</v>
      </c>
      <c r="AB8" s="13">
        <v>16</v>
      </c>
      <c r="AC8" s="43"/>
      <c r="AD8" s="40" t="s">
        <v>88</v>
      </c>
      <c r="AE8" s="40" t="s">
        <v>88</v>
      </c>
    </row>
    <row r="9" spans="1:31" ht="12.75">
      <c r="A9" s="14" t="s">
        <v>7</v>
      </c>
      <c r="B9" s="17">
        <v>1</v>
      </c>
      <c r="C9" s="17">
        <v>0</v>
      </c>
      <c r="D9" s="17">
        <v>0</v>
      </c>
      <c r="E9" s="17">
        <v>2</v>
      </c>
      <c r="F9" s="17">
        <v>0</v>
      </c>
      <c r="G9" s="17">
        <v>5</v>
      </c>
      <c r="H9" s="20">
        <v>0</v>
      </c>
      <c r="I9" s="20">
        <v>0</v>
      </c>
      <c r="J9" s="17">
        <v>4</v>
      </c>
      <c r="K9" s="17">
        <v>0</v>
      </c>
      <c r="L9" s="20">
        <v>4</v>
      </c>
      <c r="M9" s="20">
        <v>0</v>
      </c>
      <c r="N9" s="17">
        <v>0</v>
      </c>
      <c r="O9" s="17">
        <v>0</v>
      </c>
      <c r="P9" s="20">
        <v>0</v>
      </c>
      <c r="Q9" s="20">
        <v>0</v>
      </c>
      <c r="R9" s="17">
        <v>0</v>
      </c>
      <c r="S9" s="17">
        <v>0</v>
      </c>
      <c r="T9" s="20">
        <v>0</v>
      </c>
      <c r="U9" s="20">
        <v>3</v>
      </c>
      <c r="V9" s="20">
        <v>0</v>
      </c>
      <c r="W9" s="18">
        <v>0</v>
      </c>
      <c r="X9" s="19">
        <v>9</v>
      </c>
      <c r="Y9" s="19">
        <v>10</v>
      </c>
      <c r="Z9" s="11">
        <v>10</v>
      </c>
      <c r="AA9" s="12">
        <v>19</v>
      </c>
      <c r="AB9" s="13">
        <v>15</v>
      </c>
      <c r="AC9" s="43"/>
      <c r="AD9" s="40" t="s">
        <v>89</v>
      </c>
      <c r="AE9" s="40" t="s">
        <v>89</v>
      </c>
    </row>
    <row r="10" spans="1:31" ht="12.75">
      <c r="A10" s="14" t="s">
        <v>8</v>
      </c>
      <c r="B10" s="17">
        <v>1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20">
        <v>0</v>
      </c>
      <c r="I10" s="20">
        <v>3</v>
      </c>
      <c r="J10" s="17">
        <v>0</v>
      </c>
      <c r="K10" s="17">
        <v>0</v>
      </c>
      <c r="L10" s="20">
        <v>0</v>
      </c>
      <c r="M10" s="20">
        <v>4</v>
      </c>
      <c r="N10" s="17">
        <v>0</v>
      </c>
      <c r="O10" s="17">
        <v>3</v>
      </c>
      <c r="P10" s="20">
        <v>0</v>
      </c>
      <c r="Q10" s="20">
        <v>0</v>
      </c>
      <c r="R10" s="17">
        <v>0</v>
      </c>
      <c r="S10" s="17">
        <v>0</v>
      </c>
      <c r="T10" s="20">
        <v>0</v>
      </c>
      <c r="U10" s="20">
        <v>0</v>
      </c>
      <c r="V10" s="20">
        <v>0</v>
      </c>
      <c r="W10" s="18">
        <v>0</v>
      </c>
      <c r="X10" s="19">
        <v>1</v>
      </c>
      <c r="Y10" s="19">
        <v>10</v>
      </c>
      <c r="Z10" s="11">
        <v>10</v>
      </c>
      <c r="AA10" s="12">
        <v>11</v>
      </c>
      <c r="AB10" s="13">
        <v>14</v>
      </c>
      <c r="AC10" s="43"/>
      <c r="AD10" s="40" t="s">
        <v>90</v>
      </c>
      <c r="AE10" s="40" t="s">
        <v>90</v>
      </c>
    </row>
    <row r="11" spans="1:31" ht="12.75">
      <c r="A11" s="14" t="s">
        <v>5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5</v>
      </c>
      <c r="H11" s="20">
        <v>0</v>
      </c>
      <c r="I11" s="20">
        <v>0</v>
      </c>
      <c r="J11" s="17">
        <v>0</v>
      </c>
      <c r="K11" s="17">
        <v>4</v>
      </c>
      <c r="L11" s="20">
        <v>4</v>
      </c>
      <c r="M11" s="20">
        <v>0</v>
      </c>
      <c r="N11" s="17">
        <v>3</v>
      </c>
      <c r="O11" s="17">
        <v>0</v>
      </c>
      <c r="P11" s="20">
        <v>0</v>
      </c>
      <c r="Q11" s="20">
        <v>0</v>
      </c>
      <c r="R11" s="17">
        <v>0</v>
      </c>
      <c r="S11" s="17">
        <v>0</v>
      </c>
      <c r="T11" s="20">
        <v>0</v>
      </c>
      <c r="U11" s="20">
        <v>0</v>
      </c>
      <c r="V11" s="20">
        <v>0</v>
      </c>
      <c r="W11" s="20">
        <v>0</v>
      </c>
      <c r="X11" s="19">
        <v>7</v>
      </c>
      <c r="Y11" s="19">
        <v>9</v>
      </c>
      <c r="Z11" s="11">
        <v>9</v>
      </c>
      <c r="AA11" s="12">
        <v>16</v>
      </c>
      <c r="AB11" s="13">
        <v>13</v>
      </c>
      <c r="AC11" s="43"/>
      <c r="AD11" s="40" t="s">
        <v>91</v>
      </c>
      <c r="AE11" s="40" t="s">
        <v>91</v>
      </c>
    </row>
    <row r="12" spans="1:31" ht="12.75">
      <c r="A12" s="14" t="s">
        <v>10</v>
      </c>
      <c r="B12" s="17">
        <v>1</v>
      </c>
      <c r="C12" s="17">
        <v>1</v>
      </c>
      <c r="D12" s="17">
        <v>0</v>
      </c>
      <c r="E12" s="17">
        <v>0</v>
      </c>
      <c r="F12" s="17">
        <v>0</v>
      </c>
      <c r="G12" s="17">
        <v>0</v>
      </c>
      <c r="H12" s="20">
        <v>0</v>
      </c>
      <c r="I12" s="20">
        <v>0</v>
      </c>
      <c r="J12" s="17">
        <v>4</v>
      </c>
      <c r="K12" s="17">
        <v>4</v>
      </c>
      <c r="L12" s="20">
        <v>0</v>
      </c>
      <c r="M12" s="20">
        <v>0</v>
      </c>
      <c r="N12" s="17">
        <v>0</v>
      </c>
      <c r="O12" s="17">
        <v>3</v>
      </c>
      <c r="P12" s="20">
        <v>0</v>
      </c>
      <c r="Q12" s="20">
        <v>0</v>
      </c>
      <c r="R12" s="17">
        <v>0</v>
      </c>
      <c r="S12" s="17">
        <v>0</v>
      </c>
      <c r="T12" s="20">
        <v>0</v>
      </c>
      <c r="U12" s="20">
        <v>0</v>
      </c>
      <c r="V12" s="20">
        <v>0</v>
      </c>
      <c r="W12" s="18">
        <v>0</v>
      </c>
      <c r="X12" s="19">
        <v>5</v>
      </c>
      <c r="Y12" s="19">
        <v>8</v>
      </c>
      <c r="Z12" s="11">
        <v>8</v>
      </c>
      <c r="AA12" s="12">
        <v>13</v>
      </c>
      <c r="AB12" s="13">
        <v>12</v>
      </c>
      <c r="AC12" s="43"/>
      <c r="AD12" s="40" t="s">
        <v>92</v>
      </c>
      <c r="AE12" s="40" t="s">
        <v>92</v>
      </c>
    </row>
    <row r="13" spans="1:31" ht="12.75">
      <c r="A13" s="14" t="s">
        <v>6</v>
      </c>
      <c r="B13" s="17">
        <v>0</v>
      </c>
      <c r="C13" s="17">
        <v>1</v>
      </c>
      <c r="D13" s="17">
        <v>0</v>
      </c>
      <c r="E13" s="17">
        <v>0</v>
      </c>
      <c r="F13" s="17">
        <v>0</v>
      </c>
      <c r="G13" s="17">
        <v>0</v>
      </c>
      <c r="H13" s="20">
        <v>0</v>
      </c>
      <c r="I13" s="20">
        <v>0</v>
      </c>
      <c r="J13" s="17">
        <v>0</v>
      </c>
      <c r="K13" s="17">
        <v>0</v>
      </c>
      <c r="L13" s="20">
        <v>0</v>
      </c>
      <c r="M13" s="20">
        <v>0</v>
      </c>
      <c r="N13" s="17">
        <v>0</v>
      </c>
      <c r="O13" s="17">
        <v>0</v>
      </c>
      <c r="P13" s="20">
        <v>4</v>
      </c>
      <c r="Q13" s="20">
        <v>0</v>
      </c>
      <c r="R13" s="17">
        <v>3</v>
      </c>
      <c r="S13" s="17">
        <v>0</v>
      </c>
      <c r="T13" s="20">
        <v>0</v>
      </c>
      <c r="U13" s="20">
        <v>0</v>
      </c>
      <c r="V13" s="20">
        <v>0</v>
      </c>
      <c r="W13" s="18">
        <v>0</v>
      </c>
      <c r="X13" s="19">
        <v>7</v>
      </c>
      <c r="Y13" s="19">
        <v>1</v>
      </c>
      <c r="Z13" s="11">
        <v>7</v>
      </c>
      <c r="AA13" s="12">
        <v>8</v>
      </c>
      <c r="AB13" s="13">
        <v>11</v>
      </c>
      <c r="AC13" s="43"/>
      <c r="AD13" s="40" t="s">
        <v>93</v>
      </c>
      <c r="AE13" s="40" t="s">
        <v>93</v>
      </c>
    </row>
    <row r="14" spans="1:31" ht="12.75">
      <c r="A14" s="14" t="s">
        <v>14</v>
      </c>
      <c r="B14" s="17">
        <v>1</v>
      </c>
      <c r="C14" s="17">
        <v>1</v>
      </c>
      <c r="D14" s="17">
        <v>0</v>
      </c>
      <c r="E14" s="17">
        <v>2</v>
      </c>
      <c r="F14" s="17">
        <v>0</v>
      </c>
      <c r="G14" s="17">
        <v>0</v>
      </c>
      <c r="H14" s="20">
        <v>0</v>
      </c>
      <c r="I14" s="20">
        <v>0</v>
      </c>
      <c r="J14" s="17">
        <v>0</v>
      </c>
      <c r="K14" s="17">
        <v>4</v>
      </c>
      <c r="L14" s="20">
        <v>0</v>
      </c>
      <c r="M14" s="20">
        <v>0</v>
      </c>
      <c r="N14" s="17">
        <v>0</v>
      </c>
      <c r="O14" s="17">
        <v>0</v>
      </c>
      <c r="P14" s="20">
        <v>0</v>
      </c>
      <c r="Q14" s="20">
        <v>0</v>
      </c>
      <c r="R14" s="17">
        <v>0</v>
      </c>
      <c r="S14" s="17">
        <v>0</v>
      </c>
      <c r="T14" s="20">
        <v>0</v>
      </c>
      <c r="U14" s="20">
        <v>0</v>
      </c>
      <c r="V14" s="20">
        <v>0</v>
      </c>
      <c r="W14" s="18">
        <v>0</v>
      </c>
      <c r="X14" s="19">
        <v>1</v>
      </c>
      <c r="Y14" s="19">
        <v>7</v>
      </c>
      <c r="Z14" s="11">
        <v>7</v>
      </c>
      <c r="AA14" s="12">
        <v>8</v>
      </c>
      <c r="AB14" s="13">
        <v>10</v>
      </c>
      <c r="AC14" s="43"/>
      <c r="AD14" s="40" t="s">
        <v>94</v>
      </c>
      <c r="AE14" s="40" t="s">
        <v>95</v>
      </c>
    </row>
    <row r="15" spans="1:31" ht="12.75">
      <c r="A15" s="14" t="s">
        <v>11</v>
      </c>
      <c r="B15" s="17">
        <v>1</v>
      </c>
      <c r="C15" s="17">
        <v>1</v>
      </c>
      <c r="D15" s="17">
        <v>0</v>
      </c>
      <c r="E15" s="17">
        <v>0</v>
      </c>
      <c r="F15" s="17">
        <v>0</v>
      </c>
      <c r="G15" s="17">
        <v>0</v>
      </c>
      <c r="H15" s="20">
        <v>0</v>
      </c>
      <c r="I15" s="20">
        <v>0</v>
      </c>
      <c r="J15" s="17">
        <v>0</v>
      </c>
      <c r="K15" s="17">
        <v>0</v>
      </c>
      <c r="L15" s="20">
        <v>4</v>
      </c>
      <c r="M15" s="20">
        <v>4</v>
      </c>
      <c r="N15" s="17">
        <v>0</v>
      </c>
      <c r="O15" s="17">
        <v>0</v>
      </c>
      <c r="P15" s="20">
        <v>0</v>
      </c>
      <c r="Q15" s="20">
        <v>0</v>
      </c>
      <c r="R15" s="17">
        <v>0</v>
      </c>
      <c r="S15" s="17">
        <v>0</v>
      </c>
      <c r="T15" s="20">
        <v>0</v>
      </c>
      <c r="U15" s="20">
        <v>0</v>
      </c>
      <c r="V15" s="20">
        <v>0</v>
      </c>
      <c r="W15" s="18">
        <v>0</v>
      </c>
      <c r="X15" s="19">
        <v>5</v>
      </c>
      <c r="Y15" s="19">
        <v>5</v>
      </c>
      <c r="Z15" s="11">
        <v>5</v>
      </c>
      <c r="AA15" s="12">
        <v>10</v>
      </c>
      <c r="AB15" s="13">
        <v>9</v>
      </c>
      <c r="AC15" s="43"/>
      <c r="AD15" s="40" t="s">
        <v>96</v>
      </c>
      <c r="AE15" s="40" t="s">
        <v>96</v>
      </c>
    </row>
    <row r="16" spans="1:31" ht="12.75">
      <c r="A16" s="14" t="s">
        <v>12</v>
      </c>
      <c r="B16" s="17">
        <v>0</v>
      </c>
      <c r="C16" s="17">
        <v>1</v>
      </c>
      <c r="D16" s="17">
        <v>0</v>
      </c>
      <c r="E16" s="17">
        <v>0</v>
      </c>
      <c r="F16" s="17">
        <v>0</v>
      </c>
      <c r="G16" s="17">
        <v>0</v>
      </c>
      <c r="H16" s="20">
        <v>0</v>
      </c>
      <c r="I16" s="20">
        <v>0</v>
      </c>
      <c r="J16" s="17">
        <v>4</v>
      </c>
      <c r="K16" s="17">
        <v>0</v>
      </c>
      <c r="L16" s="20">
        <v>0</v>
      </c>
      <c r="M16" s="20">
        <v>0</v>
      </c>
      <c r="N16" s="17">
        <v>0</v>
      </c>
      <c r="O16" s="17">
        <v>0</v>
      </c>
      <c r="P16" s="20">
        <v>0</v>
      </c>
      <c r="Q16" s="20">
        <v>0</v>
      </c>
      <c r="R16" s="17">
        <v>0</v>
      </c>
      <c r="S16" s="17">
        <v>0</v>
      </c>
      <c r="T16" s="20">
        <v>0</v>
      </c>
      <c r="U16" s="20">
        <v>3</v>
      </c>
      <c r="V16" s="20">
        <v>0</v>
      </c>
      <c r="W16" s="18">
        <v>0</v>
      </c>
      <c r="X16" s="19">
        <v>4</v>
      </c>
      <c r="Y16" s="19">
        <v>4</v>
      </c>
      <c r="Z16" s="11">
        <v>4</v>
      </c>
      <c r="AA16" s="12">
        <v>8</v>
      </c>
      <c r="AB16" s="13">
        <v>8</v>
      </c>
      <c r="AC16" s="43"/>
      <c r="AD16" s="40" t="s">
        <v>97</v>
      </c>
      <c r="AE16" s="40" t="s">
        <v>98</v>
      </c>
    </row>
    <row r="17" spans="1:31" ht="12.75">
      <c r="A17" s="14" t="s">
        <v>22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20">
        <v>0</v>
      </c>
      <c r="I17" s="20">
        <v>0</v>
      </c>
      <c r="J17" s="17">
        <v>0</v>
      </c>
      <c r="K17" s="17">
        <v>0</v>
      </c>
      <c r="L17" s="20">
        <v>4</v>
      </c>
      <c r="M17" s="20">
        <v>4</v>
      </c>
      <c r="N17" s="17">
        <v>0</v>
      </c>
      <c r="O17" s="17">
        <v>0</v>
      </c>
      <c r="P17" s="20">
        <v>0</v>
      </c>
      <c r="Q17" s="20">
        <v>0</v>
      </c>
      <c r="R17" s="17">
        <v>0</v>
      </c>
      <c r="S17" s="17">
        <v>0</v>
      </c>
      <c r="T17" s="20">
        <v>0</v>
      </c>
      <c r="U17" s="20">
        <v>0</v>
      </c>
      <c r="V17" s="20">
        <v>0</v>
      </c>
      <c r="W17" s="18">
        <v>0</v>
      </c>
      <c r="X17" s="19">
        <v>4</v>
      </c>
      <c r="Y17" s="19">
        <v>4</v>
      </c>
      <c r="Z17" s="11">
        <v>4</v>
      </c>
      <c r="AA17" s="12">
        <v>8</v>
      </c>
      <c r="AB17" s="13">
        <v>7</v>
      </c>
      <c r="AC17" s="43"/>
      <c r="AD17" s="40" t="s">
        <v>99</v>
      </c>
      <c r="AE17" s="40" t="s">
        <v>99</v>
      </c>
    </row>
    <row r="18" spans="1:31" ht="12.75">
      <c r="A18" s="14" t="s">
        <v>18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20">
        <v>0</v>
      </c>
      <c r="I18" s="20">
        <v>0</v>
      </c>
      <c r="J18" s="17">
        <v>4</v>
      </c>
      <c r="K18" s="17">
        <v>0</v>
      </c>
      <c r="L18" s="20">
        <v>0</v>
      </c>
      <c r="M18" s="20">
        <v>0</v>
      </c>
      <c r="N18" s="17">
        <v>0</v>
      </c>
      <c r="O18" s="17">
        <v>0</v>
      </c>
      <c r="P18" s="20">
        <v>0</v>
      </c>
      <c r="Q18" s="20">
        <v>0</v>
      </c>
      <c r="R18" s="17">
        <v>0</v>
      </c>
      <c r="S18" s="17">
        <v>3</v>
      </c>
      <c r="T18" s="20">
        <v>0</v>
      </c>
      <c r="U18" s="20">
        <v>0</v>
      </c>
      <c r="V18" s="20">
        <v>0</v>
      </c>
      <c r="W18" s="20">
        <v>0</v>
      </c>
      <c r="X18" s="19">
        <v>4</v>
      </c>
      <c r="Y18" s="19">
        <v>3</v>
      </c>
      <c r="Z18" s="11">
        <v>4</v>
      </c>
      <c r="AA18" s="12">
        <v>7</v>
      </c>
      <c r="AB18" s="13">
        <v>6</v>
      </c>
      <c r="AC18" s="43"/>
      <c r="AD18" s="40" t="s">
        <v>100</v>
      </c>
      <c r="AE18" s="40" t="s">
        <v>101</v>
      </c>
    </row>
    <row r="19" spans="1:31" ht="12.75">
      <c r="A19" s="14" t="s">
        <v>15</v>
      </c>
      <c r="B19" s="17">
        <v>0</v>
      </c>
      <c r="C19" s="17">
        <v>0</v>
      </c>
      <c r="D19" s="17">
        <v>2</v>
      </c>
      <c r="E19" s="17">
        <v>0</v>
      </c>
      <c r="F19" s="17">
        <v>0</v>
      </c>
      <c r="G19" s="17">
        <v>0</v>
      </c>
      <c r="H19" s="20">
        <v>0</v>
      </c>
      <c r="I19" s="20">
        <v>0</v>
      </c>
      <c r="J19" s="17">
        <v>0</v>
      </c>
      <c r="K19" s="17">
        <v>4</v>
      </c>
      <c r="L19" s="20">
        <v>0</v>
      </c>
      <c r="M19" s="20">
        <v>0</v>
      </c>
      <c r="N19" s="17">
        <v>0</v>
      </c>
      <c r="O19" s="17">
        <v>0</v>
      </c>
      <c r="P19" s="20">
        <v>0</v>
      </c>
      <c r="Q19" s="20">
        <v>0</v>
      </c>
      <c r="R19" s="17">
        <v>0</v>
      </c>
      <c r="S19" s="17">
        <v>0</v>
      </c>
      <c r="T19" s="20">
        <v>0</v>
      </c>
      <c r="U19" s="20">
        <v>0</v>
      </c>
      <c r="V19" s="20">
        <v>0</v>
      </c>
      <c r="W19" s="18">
        <v>0</v>
      </c>
      <c r="X19" s="19">
        <v>2</v>
      </c>
      <c r="Y19" s="19">
        <v>4</v>
      </c>
      <c r="Z19" s="11">
        <v>4</v>
      </c>
      <c r="AA19" s="12">
        <v>6</v>
      </c>
      <c r="AB19" s="13">
        <v>5</v>
      </c>
      <c r="AC19" s="43"/>
      <c r="AD19" s="40" t="s">
        <v>102</v>
      </c>
      <c r="AE19" s="40" t="s">
        <v>102</v>
      </c>
    </row>
    <row r="20" spans="1:31" ht="12.75">
      <c r="A20" s="14" t="s">
        <v>16</v>
      </c>
      <c r="B20" s="17">
        <v>0</v>
      </c>
      <c r="C20" s="17">
        <v>0</v>
      </c>
      <c r="D20" s="17">
        <v>0</v>
      </c>
      <c r="E20" s="17">
        <v>0</v>
      </c>
      <c r="F20" s="17">
        <v>3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21">
        <v>0</v>
      </c>
      <c r="X20" s="19">
        <v>3</v>
      </c>
      <c r="Y20" s="19">
        <v>0</v>
      </c>
      <c r="Z20" s="11">
        <v>3</v>
      </c>
      <c r="AA20" s="12">
        <v>3</v>
      </c>
      <c r="AB20" s="13">
        <v>4</v>
      </c>
      <c r="AC20" s="43"/>
      <c r="AD20" s="40" t="s">
        <v>103</v>
      </c>
      <c r="AE20" s="40" t="s">
        <v>103</v>
      </c>
    </row>
    <row r="21" spans="1:31" ht="12.75">
      <c r="A21" s="14" t="s">
        <v>19</v>
      </c>
      <c r="B21" s="17">
        <v>0</v>
      </c>
      <c r="C21" s="17">
        <v>0</v>
      </c>
      <c r="D21" s="17">
        <v>2</v>
      </c>
      <c r="E21" s="17">
        <v>0</v>
      </c>
      <c r="F21" s="17">
        <v>0</v>
      </c>
      <c r="G21" s="17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18">
        <v>0</v>
      </c>
      <c r="X21" s="19">
        <v>2</v>
      </c>
      <c r="Y21" s="19">
        <v>0</v>
      </c>
      <c r="Z21" s="11">
        <v>2</v>
      </c>
      <c r="AA21" s="12">
        <v>2</v>
      </c>
      <c r="AB21" s="13">
        <v>3</v>
      </c>
      <c r="AC21" s="43"/>
      <c r="AD21" s="40" t="s">
        <v>104</v>
      </c>
      <c r="AE21" s="40" t="s">
        <v>104</v>
      </c>
    </row>
    <row r="22" spans="1:31" ht="12.75">
      <c r="A22" s="14" t="s">
        <v>20</v>
      </c>
      <c r="B22" s="17">
        <v>1</v>
      </c>
      <c r="C22" s="17">
        <v>1</v>
      </c>
      <c r="D22" s="17">
        <v>0</v>
      </c>
      <c r="E22" s="17">
        <v>0</v>
      </c>
      <c r="F22" s="17">
        <v>0</v>
      </c>
      <c r="G22" s="17">
        <v>0</v>
      </c>
      <c r="H22" s="20">
        <v>0</v>
      </c>
      <c r="I22" s="20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21">
        <v>0</v>
      </c>
      <c r="X22" s="19">
        <v>1</v>
      </c>
      <c r="Y22" s="19">
        <v>1</v>
      </c>
      <c r="Z22" s="11">
        <v>1</v>
      </c>
      <c r="AA22" s="12">
        <v>2</v>
      </c>
      <c r="AB22" s="13">
        <v>2</v>
      </c>
      <c r="AC22" s="43"/>
      <c r="AD22" s="40" t="s">
        <v>105</v>
      </c>
      <c r="AE22" s="40" t="s">
        <v>105</v>
      </c>
    </row>
    <row r="23" spans="1:31" ht="12.75">
      <c r="A23" s="14" t="s">
        <v>17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20">
        <v>0</v>
      </c>
      <c r="J23" s="17">
        <v>0</v>
      </c>
      <c r="K23" s="17">
        <v>0</v>
      </c>
      <c r="L23" s="17">
        <v>0</v>
      </c>
      <c r="M23" s="20">
        <v>0</v>
      </c>
      <c r="N23" s="17">
        <v>0</v>
      </c>
      <c r="O23" s="17">
        <v>0</v>
      </c>
      <c r="P23" s="17">
        <v>0</v>
      </c>
      <c r="Q23" s="20">
        <v>0</v>
      </c>
      <c r="R23" s="17">
        <v>0</v>
      </c>
      <c r="S23" s="17">
        <v>0</v>
      </c>
      <c r="T23" s="17">
        <v>0</v>
      </c>
      <c r="U23" s="20">
        <v>0</v>
      </c>
      <c r="V23" s="17">
        <v>0</v>
      </c>
      <c r="W23" s="18">
        <v>0</v>
      </c>
      <c r="X23" s="19">
        <v>0</v>
      </c>
      <c r="Y23" s="19">
        <v>0</v>
      </c>
      <c r="Z23" s="11">
        <v>0</v>
      </c>
      <c r="AA23" s="12">
        <v>0</v>
      </c>
      <c r="AB23" s="13">
        <v>1</v>
      </c>
      <c r="AC23" s="43"/>
      <c r="AD23" s="40" t="s">
        <v>106</v>
      </c>
      <c r="AE23" s="40" t="s">
        <v>107</v>
      </c>
    </row>
  </sheetData>
  <sheetProtection password="CFE5" sheet="1" objects="1" scenarios="1"/>
  <mergeCells count="41">
    <mergeCell ref="AD5:AE5"/>
    <mergeCell ref="Y4:Y5"/>
    <mergeCell ref="Z4:Z5"/>
    <mergeCell ref="AA4:AA5"/>
    <mergeCell ref="AB4:AB5"/>
    <mergeCell ref="U4:U5"/>
    <mergeCell ref="V4:V5"/>
    <mergeCell ref="W4:W5"/>
    <mergeCell ref="X4:X5"/>
    <mergeCell ref="Q4:Q5"/>
    <mergeCell ref="R4:R5"/>
    <mergeCell ref="S4:S5"/>
    <mergeCell ref="T4:T5"/>
    <mergeCell ref="M4:M5"/>
    <mergeCell ref="N4:N5"/>
    <mergeCell ref="O4:O5"/>
    <mergeCell ref="P4:P5"/>
    <mergeCell ref="I4:I5"/>
    <mergeCell ref="J4:J5"/>
    <mergeCell ref="K4:K5"/>
    <mergeCell ref="L4:L5"/>
    <mergeCell ref="T3:U3"/>
    <mergeCell ref="V3:W3"/>
    <mergeCell ref="A4:A5"/>
    <mergeCell ref="B4:B5"/>
    <mergeCell ref="C4:C5"/>
    <mergeCell ref="D4:D5"/>
    <mergeCell ref="E4:E5"/>
    <mergeCell ref="F4:F5"/>
    <mergeCell ref="G4:G5"/>
    <mergeCell ref="H4:H5"/>
    <mergeCell ref="A1:AB2"/>
    <mergeCell ref="B3:C3"/>
    <mergeCell ref="D3:E3"/>
    <mergeCell ref="F3:G3"/>
    <mergeCell ref="H3:I3"/>
    <mergeCell ref="J3:K3"/>
    <mergeCell ref="L3:M3"/>
    <mergeCell ref="N3:O3"/>
    <mergeCell ref="P3:Q3"/>
    <mergeCell ref="R3:S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34"/>
  <sheetViews>
    <sheetView workbookViewId="0" topLeftCell="A1">
      <selection activeCell="J18" sqref="J18"/>
    </sheetView>
  </sheetViews>
  <sheetFormatPr defaultColWidth="9.140625" defaultRowHeight="12.75"/>
  <cols>
    <col min="1" max="1" width="5.7109375" style="0" customWidth="1"/>
    <col min="2" max="2" width="20.7109375" style="0" customWidth="1"/>
    <col min="3" max="3" width="2.7109375" style="0" customWidth="1"/>
    <col min="4" max="4" width="20.7109375" style="0" customWidth="1"/>
    <col min="5" max="6" width="9.00390625" style="0" customWidth="1"/>
    <col min="7" max="8" width="4.7109375" style="0" customWidth="1"/>
    <col min="9" max="10" width="9.00390625" style="0" customWidth="1"/>
    <col min="11" max="11" width="20.7109375" style="0" customWidth="1"/>
    <col min="12" max="12" width="2.7109375" style="0" customWidth="1"/>
    <col min="13" max="13" width="20.7109375" style="0" customWidth="1"/>
    <col min="14" max="15" width="9.00390625" style="0" customWidth="1"/>
    <col min="16" max="17" width="4.7109375" style="0" customWidth="1"/>
    <col min="18" max="18" width="9.00390625" style="0" customWidth="1"/>
    <col min="19" max="19" width="8.7109375" style="0" customWidth="1"/>
    <col min="20" max="20" width="20.7109375" style="0" customWidth="1"/>
    <col min="21" max="21" width="2.7109375" style="0" customWidth="1"/>
    <col min="22" max="22" width="20.7109375" style="0" customWidth="1"/>
    <col min="23" max="24" width="9.00390625" style="0" customWidth="1"/>
    <col min="25" max="26" width="4.7109375" style="0" customWidth="1"/>
    <col min="27" max="27" width="9.00390625" style="0" customWidth="1"/>
    <col min="28" max="28" width="8.7109375" style="0" customWidth="1"/>
    <col min="29" max="29" width="20.7109375" style="0" customWidth="1"/>
    <col min="30" max="30" width="2.7109375" style="0" customWidth="1"/>
    <col min="31" max="31" width="22.00390625" style="0" customWidth="1"/>
    <col min="32" max="33" width="9.00390625" style="0" customWidth="1"/>
    <col min="34" max="35" width="4.7109375" style="0" customWidth="1"/>
    <col min="36" max="36" width="9.00390625" style="0" customWidth="1"/>
    <col min="37" max="37" width="8.7109375" style="0" customWidth="1"/>
    <col min="38" max="38" width="20.7109375" style="0" customWidth="1"/>
    <col min="39" max="39" width="2.7109375" style="0" customWidth="1"/>
    <col min="40" max="40" width="20.7109375" style="0" customWidth="1"/>
    <col min="41" max="42" width="9.00390625" style="0" customWidth="1"/>
    <col min="43" max="44" width="4.7109375" style="0" customWidth="1"/>
    <col min="45" max="45" width="9.00390625" style="0" customWidth="1"/>
    <col min="46" max="46" width="8.7109375" style="0" customWidth="1"/>
    <col min="47" max="47" width="20.7109375" style="0" customWidth="1"/>
    <col min="48" max="48" width="2.7109375" style="0" customWidth="1"/>
  </cols>
  <sheetData>
    <row r="1" spans="1:49" ht="20.25" thickBot="1">
      <c r="A1" s="205" t="s">
        <v>108</v>
      </c>
      <c r="B1" s="205"/>
      <c r="C1" s="47"/>
      <c r="D1" s="206" t="s">
        <v>109</v>
      </c>
      <c r="E1" s="206"/>
      <c r="F1" s="206"/>
      <c r="G1" s="206"/>
      <c r="H1" s="206"/>
      <c r="I1" s="206"/>
      <c r="J1" s="206"/>
      <c r="K1" s="206"/>
      <c r="L1" s="48"/>
      <c r="M1" s="206" t="s">
        <v>110</v>
      </c>
      <c r="N1" s="206"/>
      <c r="O1" s="206"/>
      <c r="P1" s="206"/>
      <c r="Q1" s="206"/>
      <c r="R1" s="206"/>
      <c r="S1" s="206"/>
      <c r="T1" s="206"/>
      <c r="U1" s="48"/>
      <c r="V1" s="206" t="s">
        <v>111</v>
      </c>
      <c r="W1" s="206"/>
      <c r="X1" s="206"/>
      <c r="Y1" s="206"/>
      <c r="Z1" s="206"/>
      <c r="AA1" s="206"/>
      <c r="AB1" s="206"/>
      <c r="AC1" s="206"/>
      <c r="AD1" s="48"/>
      <c r="AE1" s="206" t="s">
        <v>112</v>
      </c>
      <c r="AF1" s="206"/>
      <c r="AG1" s="206"/>
      <c r="AH1" s="206"/>
      <c r="AI1" s="206"/>
      <c r="AJ1" s="206"/>
      <c r="AK1" s="206"/>
      <c r="AL1" s="206"/>
      <c r="AM1" s="48"/>
      <c r="AN1" s="206" t="s">
        <v>113</v>
      </c>
      <c r="AO1" s="206"/>
      <c r="AP1" s="206"/>
      <c r="AQ1" s="206"/>
      <c r="AR1" s="206"/>
      <c r="AS1" s="206"/>
      <c r="AT1" s="206"/>
      <c r="AU1" s="206"/>
      <c r="AV1" s="48"/>
      <c r="AW1" s="49"/>
    </row>
    <row r="2" spans="1:49" ht="26.25" thickBot="1">
      <c r="A2" s="50" t="s">
        <v>114</v>
      </c>
      <c r="B2" s="22" t="s">
        <v>0</v>
      </c>
      <c r="C2" s="51"/>
      <c r="D2" s="52" t="s">
        <v>115</v>
      </c>
      <c r="E2" s="53" t="s">
        <v>46</v>
      </c>
      <c r="F2" s="53" t="s">
        <v>47</v>
      </c>
      <c r="G2" s="207" t="s">
        <v>116</v>
      </c>
      <c r="H2" s="208"/>
      <c r="I2" s="54" t="s">
        <v>47</v>
      </c>
      <c r="J2" s="54" t="s">
        <v>46</v>
      </c>
      <c r="K2" s="55" t="s">
        <v>117</v>
      </c>
      <c r="L2" s="56"/>
      <c r="M2" s="52" t="s">
        <v>115</v>
      </c>
      <c r="N2" s="53" t="s">
        <v>46</v>
      </c>
      <c r="O2" s="53" t="s">
        <v>47</v>
      </c>
      <c r="P2" s="207" t="s">
        <v>116</v>
      </c>
      <c r="Q2" s="208"/>
      <c r="R2" s="54" t="s">
        <v>47</v>
      </c>
      <c r="S2" s="54" t="s">
        <v>46</v>
      </c>
      <c r="T2" s="55" t="s">
        <v>117</v>
      </c>
      <c r="U2" s="56"/>
      <c r="V2" s="52" t="s">
        <v>115</v>
      </c>
      <c r="W2" s="53" t="s">
        <v>46</v>
      </c>
      <c r="X2" s="53" t="s">
        <v>47</v>
      </c>
      <c r="Y2" s="207" t="s">
        <v>116</v>
      </c>
      <c r="Z2" s="208"/>
      <c r="AA2" s="54" t="s">
        <v>47</v>
      </c>
      <c r="AB2" s="54" t="s">
        <v>46</v>
      </c>
      <c r="AC2" s="55" t="s">
        <v>117</v>
      </c>
      <c r="AD2" s="56"/>
      <c r="AE2" s="52" t="s">
        <v>115</v>
      </c>
      <c r="AF2" s="53" t="s">
        <v>46</v>
      </c>
      <c r="AG2" s="53" t="s">
        <v>47</v>
      </c>
      <c r="AH2" s="207" t="s">
        <v>116</v>
      </c>
      <c r="AI2" s="208"/>
      <c r="AJ2" s="54" t="s">
        <v>47</v>
      </c>
      <c r="AK2" s="54" t="s">
        <v>46</v>
      </c>
      <c r="AL2" s="55" t="s">
        <v>117</v>
      </c>
      <c r="AM2" s="56"/>
      <c r="AN2" s="52" t="s">
        <v>115</v>
      </c>
      <c r="AO2" s="53" t="s">
        <v>46</v>
      </c>
      <c r="AP2" s="53" t="s">
        <v>47</v>
      </c>
      <c r="AQ2" s="207" t="s">
        <v>116</v>
      </c>
      <c r="AR2" s="208"/>
      <c r="AS2" s="54" t="s">
        <v>47</v>
      </c>
      <c r="AT2" s="54" t="s">
        <v>46</v>
      </c>
      <c r="AU2" s="55" t="s">
        <v>117</v>
      </c>
      <c r="AV2" s="56"/>
      <c r="AW2" s="49"/>
    </row>
    <row r="3" spans="1:49" ht="16.5" thickTop="1">
      <c r="A3" s="22">
        <v>1</v>
      </c>
      <c r="B3" s="26" t="s">
        <v>51</v>
      </c>
      <c r="C3" s="51"/>
      <c r="D3" s="57" t="str">
        <f>(B3)</f>
        <v>ANTALYA YAT YELKEN</v>
      </c>
      <c r="E3" s="58">
        <v>3</v>
      </c>
      <c r="F3" s="59">
        <f>SUM(E3-J3)</f>
        <v>2</v>
      </c>
      <c r="G3" s="60" t="str">
        <f>IF(E3&gt;J3,"1","0")</f>
        <v>1</v>
      </c>
      <c r="H3" s="61" t="str">
        <f>IF(J3&gt;E3,"1","0")</f>
        <v>0</v>
      </c>
      <c r="I3" s="62">
        <f>SUM(J3-E3)</f>
        <v>-2</v>
      </c>
      <c r="J3" s="63">
        <v>1</v>
      </c>
      <c r="K3" s="64" t="str">
        <f>B4</f>
        <v>ESKİŞEHİR ESJİM</v>
      </c>
      <c r="L3" s="65"/>
      <c r="M3" s="66" t="str">
        <f>D15</f>
        <v>İSTANBUL BOCCE</v>
      </c>
      <c r="N3" s="67">
        <v>5</v>
      </c>
      <c r="O3" s="59">
        <f>SUM(N3-S3)</f>
        <v>-5</v>
      </c>
      <c r="P3" s="60" t="str">
        <f>IF(N3&gt;S3,"1","0")</f>
        <v>0</v>
      </c>
      <c r="Q3" s="61" t="str">
        <f>IF(S3&gt;N3,"1","0")</f>
        <v>1</v>
      </c>
      <c r="R3" s="62">
        <f>SUM(S3-N3)</f>
        <v>5</v>
      </c>
      <c r="S3" s="68">
        <v>10</v>
      </c>
      <c r="T3" s="64" t="str">
        <f>D16</f>
        <v>BURSA HSNĞ TOKİ</v>
      </c>
      <c r="U3" s="65"/>
      <c r="V3" s="69" t="str">
        <f>M15</f>
        <v>BURSA HSNĞ TOKİ</v>
      </c>
      <c r="W3" s="58">
        <v>13</v>
      </c>
      <c r="X3" s="59">
        <f>SUM(W3-AB3)</f>
        <v>6</v>
      </c>
      <c r="Y3" s="60" t="str">
        <f>IF(W3&gt;AB3,"1","0")</f>
        <v>1</v>
      </c>
      <c r="Z3" s="61" t="str">
        <f>IF(AB3&gt;W3,"1","0")</f>
        <v>0</v>
      </c>
      <c r="AA3" s="62">
        <f>SUM(AB3-W3)</f>
        <v>-6</v>
      </c>
      <c r="AB3" s="63">
        <v>7</v>
      </c>
      <c r="AC3" s="70" t="str">
        <f>M16</f>
        <v>KOCAELİ ÜNV.</v>
      </c>
      <c r="AD3" s="65"/>
      <c r="AE3" s="69" t="str">
        <f>V15</f>
        <v>BURSA HSNĞ TOKİ</v>
      </c>
      <c r="AF3" s="58">
        <v>10</v>
      </c>
      <c r="AG3" s="71">
        <f>SUM(AF3-AK3)</f>
        <v>-1</v>
      </c>
      <c r="AH3" s="60" t="str">
        <f>IF(AF3&gt;AK3,"1","0")</f>
        <v>0</v>
      </c>
      <c r="AI3" s="61" t="str">
        <f>IF(AK3&gt;AF3,"1","0")</f>
        <v>1</v>
      </c>
      <c r="AJ3" s="72">
        <f>SUM(AK3-AF3)</f>
        <v>1</v>
      </c>
      <c r="AK3" s="63">
        <v>11</v>
      </c>
      <c r="AL3" s="70" t="str">
        <f>V16</f>
        <v>ESKİŞEHİR GSİM</v>
      </c>
      <c r="AM3" s="65"/>
      <c r="AN3" s="73" t="str">
        <f>AE15</f>
        <v>ESKİŞEHİR GSİM</v>
      </c>
      <c r="AO3" s="58">
        <v>9</v>
      </c>
      <c r="AP3" s="71">
        <f>SUM(AO3-AT3)</f>
        <v>1</v>
      </c>
      <c r="AQ3" s="60" t="str">
        <f>IF(AO3&gt;AT3,"1","0")</f>
        <v>1</v>
      </c>
      <c r="AR3" s="61" t="str">
        <f>IF(AT3&gt;AO3,"1","0")</f>
        <v>0</v>
      </c>
      <c r="AS3" s="72">
        <f>SUM(AT3-AO3)</f>
        <v>-1</v>
      </c>
      <c r="AT3" s="74">
        <v>8</v>
      </c>
      <c r="AU3" s="75" t="str">
        <f>AE16</f>
        <v>ANTALYA KEMER</v>
      </c>
      <c r="AV3" s="65"/>
      <c r="AW3" s="49"/>
    </row>
    <row r="4" spans="1:49" ht="15.75">
      <c r="A4" s="22">
        <v>2</v>
      </c>
      <c r="B4" s="26" t="s">
        <v>15</v>
      </c>
      <c r="C4" s="51"/>
      <c r="D4" s="76" t="str">
        <f>B5</f>
        <v>ESKİŞEHİR GSİM</v>
      </c>
      <c r="E4" s="77">
        <v>4</v>
      </c>
      <c r="F4" s="59">
        <f aca="true" t="shared" si="0" ref="F4:F11">SUM(E4-J4)</f>
        <v>2</v>
      </c>
      <c r="G4" s="78" t="str">
        <f aca="true" t="shared" si="1" ref="G4:G11">IF(E4&gt;J4,"1","0")</f>
        <v>1</v>
      </c>
      <c r="H4" s="79" t="str">
        <f aca="true" t="shared" si="2" ref="H4:H11">IF(J4&gt;E4,"1","0")</f>
        <v>0</v>
      </c>
      <c r="I4" s="62">
        <f aca="true" t="shared" si="3" ref="I4:I11">SUM(J4-E4)</f>
        <v>-2</v>
      </c>
      <c r="J4" s="80">
        <v>2</v>
      </c>
      <c r="K4" s="81" t="str">
        <f>B6</f>
        <v>MUĞLA GSİM</v>
      </c>
      <c r="L4" s="65"/>
      <c r="M4" s="82" t="str">
        <f>D17</f>
        <v>KOCAELİ ÜNV.</v>
      </c>
      <c r="N4" s="83">
        <v>5</v>
      </c>
      <c r="O4" s="59">
        <f aca="true" t="shared" si="4" ref="O4:O11">SUM(N4-S4)</f>
        <v>2</v>
      </c>
      <c r="P4" s="78" t="str">
        <f aca="true" t="shared" si="5" ref="P4:P11">IF(N4&gt;S4,"1","0")</f>
        <v>1</v>
      </c>
      <c r="Q4" s="79" t="str">
        <f aca="true" t="shared" si="6" ref="Q4:Q11">IF(S4&gt;N4,"1","0")</f>
        <v>0</v>
      </c>
      <c r="R4" s="62">
        <f aca="true" t="shared" si="7" ref="R4:R11">SUM(S4-N4)</f>
        <v>-2</v>
      </c>
      <c r="S4" s="84">
        <v>3</v>
      </c>
      <c r="T4" s="81" t="str">
        <f>D18</f>
        <v>KONAK BELEDİYE</v>
      </c>
      <c r="U4" s="65"/>
      <c r="V4" s="76" t="str">
        <f>M17</f>
        <v>ESKİŞEHİR GSİM</v>
      </c>
      <c r="W4" s="77">
        <v>14</v>
      </c>
      <c r="X4" s="59">
        <f aca="true" t="shared" si="8" ref="X4:X11">SUM(W4-AB4)</f>
        <v>12</v>
      </c>
      <c r="Y4" s="78" t="str">
        <f aca="true" t="shared" si="9" ref="Y4:Y11">IF(W4&gt;AB4,"1","0")</f>
        <v>1</v>
      </c>
      <c r="Z4" s="79" t="str">
        <f aca="true" t="shared" si="10" ref="Z4:Z11">IF(AB4&gt;W4,"1","0")</f>
        <v>0</v>
      </c>
      <c r="AA4" s="62">
        <f aca="true" t="shared" si="11" ref="AA4:AA11">SUM(AB4-W4)</f>
        <v>-12</v>
      </c>
      <c r="AB4" s="80">
        <v>2</v>
      </c>
      <c r="AC4" s="81" t="str">
        <f>M18</f>
        <v>ANTALYA YAT YELKEN</v>
      </c>
      <c r="AD4" s="65"/>
      <c r="AE4" s="76" t="str">
        <f>V17</f>
        <v>ANTALYA KEMER</v>
      </c>
      <c r="AF4" s="77">
        <v>11</v>
      </c>
      <c r="AG4" s="85">
        <f aca="true" t="shared" si="12" ref="AG4:AG11">SUM(AF4-AK4)</f>
        <v>8</v>
      </c>
      <c r="AH4" s="78" t="str">
        <f aca="true" t="shared" si="13" ref="AH4:AH11">IF(AF4&gt;AK4,"1","0")</f>
        <v>1</v>
      </c>
      <c r="AI4" s="79" t="str">
        <f aca="true" t="shared" si="14" ref="AI4:AI11">IF(AK4&gt;AF4,"1","0")</f>
        <v>0</v>
      </c>
      <c r="AJ4" s="86">
        <f aca="true" t="shared" si="15" ref="AJ4:AJ11">SUM(AK4-AF4)</f>
        <v>-8</v>
      </c>
      <c r="AK4" s="80">
        <v>3</v>
      </c>
      <c r="AL4" s="81" t="str">
        <f>V18</f>
        <v>GÜMÜŞHANE GSİM</v>
      </c>
      <c r="AM4" s="65"/>
      <c r="AN4" s="87" t="str">
        <f>AE17</f>
        <v>BURSA HSNĞ TOKİ</v>
      </c>
      <c r="AO4" s="77">
        <v>9</v>
      </c>
      <c r="AP4" s="85">
        <f aca="true" t="shared" si="16" ref="AP4:AP11">SUM(AO4-AT4)</f>
        <v>-1</v>
      </c>
      <c r="AQ4" s="78" t="str">
        <f aca="true" t="shared" si="17" ref="AQ4:AQ11">IF(AO4&gt;AT4,"1","0")</f>
        <v>0</v>
      </c>
      <c r="AR4" s="79" t="str">
        <f aca="true" t="shared" si="18" ref="AR4:AR11">IF(AT4&gt;AO4,"1","0")</f>
        <v>1</v>
      </c>
      <c r="AS4" s="86">
        <f aca="true" t="shared" si="19" ref="AS4:AS11">SUM(AT4-AO4)</f>
        <v>1</v>
      </c>
      <c r="AT4" s="88">
        <v>10</v>
      </c>
      <c r="AU4" s="89" t="str">
        <f>AE18</f>
        <v>BURSA ÇEKİRGE</v>
      </c>
      <c r="AV4" s="65"/>
      <c r="AW4" s="49"/>
    </row>
    <row r="5" spans="1:49" ht="15.75">
      <c r="A5" s="22">
        <v>3</v>
      </c>
      <c r="B5" s="26" t="s">
        <v>16</v>
      </c>
      <c r="C5" s="47"/>
      <c r="D5" s="76" t="str">
        <f>B7</f>
        <v>İSTANBUL BOCCE</v>
      </c>
      <c r="E5" s="77">
        <v>10</v>
      </c>
      <c r="F5" s="59">
        <f t="shared" si="0"/>
        <v>4</v>
      </c>
      <c r="G5" s="78" t="str">
        <f t="shared" si="1"/>
        <v>1</v>
      </c>
      <c r="H5" s="79" t="str">
        <f t="shared" si="2"/>
        <v>0</v>
      </c>
      <c r="I5" s="62">
        <f t="shared" si="3"/>
        <v>-4</v>
      </c>
      <c r="J5" s="80">
        <v>6</v>
      </c>
      <c r="K5" s="81" t="str">
        <f>B8</f>
        <v>BOLU GENÇLİK</v>
      </c>
      <c r="L5" s="65"/>
      <c r="M5" s="82" t="str">
        <f>D19</f>
        <v>GÜMÜŞHANE GSİM</v>
      </c>
      <c r="N5" s="83">
        <v>6</v>
      </c>
      <c r="O5" s="59">
        <f t="shared" si="4"/>
        <v>-2</v>
      </c>
      <c r="P5" s="78" t="str">
        <f t="shared" si="5"/>
        <v>0</v>
      </c>
      <c r="Q5" s="79" t="str">
        <f t="shared" si="6"/>
        <v>1</v>
      </c>
      <c r="R5" s="62">
        <f t="shared" si="7"/>
        <v>2</v>
      </c>
      <c r="S5" s="84">
        <v>8</v>
      </c>
      <c r="T5" s="81" t="str">
        <f>D20</f>
        <v>ESKİŞEHİR GSİM</v>
      </c>
      <c r="U5" s="65"/>
      <c r="V5" s="76" t="str">
        <f>M19</f>
        <v>ANTALYA KEMER</v>
      </c>
      <c r="W5" s="77">
        <v>7</v>
      </c>
      <c r="X5" s="59">
        <f t="shared" si="8"/>
        <v>2</v>
      </c>
      <c r="Y5" s="78" t="str">
        <f t="shared" si="9"/>
        <v>1</v>
      </c>
      <c r="Z5" s="79" t="str">
        <f t="shared" si="10"/>
        <v>0</v>
      </c>
      <c r="AA5" s="62">
        <f t="shared" si="11"/>
        <v>-2</v>
      </c>
      <c r="AB5" s="80">
        <v>5</v>
      </c>
      <c r="AC5" s="81" t="str">
        <f>M20</f>
        <v>İSTANBUL BOCCE</v>
      </c>
      <c r="AD5" s="65"/>
      <c r="AE5" s="76" t="str">
        <f>V19</f>
        <v>KOCAELİ ÜNV.</v>
      </c>
      <c r="AF5" s="77">
        <v>7</v>
      </c>
      <c r="AG5" s="85">
        <f t="shared" si="12"/>
        <v>-2</v>
      </c>
      <c r="AH5" s="78" t="str">
        <f t="shared" si="13"/>
        <v>0</v>
      </c>
      <c r="AI5" s="79" t="str">
        <f t="shared" si="14"/>
        <v>1</v>
      </c>
      <c r="AJ5" s="86">
        <f t="shared" si="15"/>
        <v>2</v>
      </c>
      <c r="AK5" s="80">
        <v>9</v>
      </c>
      <c r="AL5" s="81" t="str">
        <f>V20</f>
        <v>BURSA ÇEKİRGE</v>
      </c>
      <c r="AM5" s="65"/>
      <c r="AN5" s="87" t="str">
        <f>AE19</f>
        <v>BOLU BELEDİYE</v>
      </c>
      <c r="AO5" s="77">
        <v>8</v>
      </c>
      <c r="AP5" s="85">
        <f t="shared" si="16"/>
        <v>-2</v>
      </c>
      <c r="AQ5" s="78" t="str">
        <f t="shared" si="17"/>
        <v>0</v>
      </c>
      <c r="AR5" s="79" t="str">
        <f t="shared" si="18"/>
        <v>1</v>
      </c>
      <c r="AS5" s="86">
        <f t="shared" si="19"/>
        <v>2</v>
      </c>
      <c r="AT5" s="88">
        <v>10</v>
      </c>
      <c r="AU5" s="89" t="str">
        <f>AE20</f>
        <v>KOCAELİ ÜNV.</v>
      </c>
      <c r="AV5" s="65"/>
      <c r="AW5" s="49"/>
    </row>
    <row r="6" spans="1:49" ht="15.75">
      <c r="A6" s="22">
        <v>4</v>
      </c>
      <c r="B6" s="26" t="s">
        <v>22</v>
      </c>
      <c r="C6" s="47"/>
      <c r="D6" s="76" t="str">
        <f>B9</f>
        <v>İSTANBUL ELİT</v>
      </c>
      <c r="E6" s="77">
        <v>2</v>
      </c>
      <c r="F6" s="59">
        <f t="shared" si="0"/>
        <v>-6</v>
      </c>
      <c r="G6" s="78" t="str">
        <f t="shared" si="1"/>
        <v>0</v>
      </c>
      <c r="H6" s="79" t="str">
        <f t="shared" si="2"/>
        <v>1</v>
      </c>
      <c r="I6" s="62">
        <f t="shared" si="3"/>
        <v>6</v>
      </c>
      <c r="J6" s="80">
        <v>8</v>
      </c>
      <c r="K6" s="81" t="str">
        <f>B10</f>
        <v>BURSA HSNĞ TOKİ</v>
      </c>
      <c r="L6" s="65"/>
      <c r="M6" s="82" t="str">
        <f>D21</f>
        <v>İZMİR BOCCE</v>
      </c>
      <c r="N6" s="83">
        <v>1</v>
      </c>
      <c r="O6" s="59">
        <f t="shared" si="4"/>
        <v>-2</v>
      </c>
      <c r="P6" s="78" t="str">
        <f t="shared" si="5"/>
        <v>0</v>
      </c>
      <c r="Q6" s="79" t="str">
        <f t="shared" si="6"/>
        <v>1</v>
      </c>
      <c r="R6" s="62">
        <f t="shared" si="7"/>
        <v>2</v>
      </c>
      <c r="S6" s="84">
        <v>3</v>
      </c>
      <c r="T6" s="81" t="str">
        <f>D22</f>
        <v>ANTALYA YAT YELKEN</v>
      </c>
      <c r="U6" s="65"/>
      <c r="V6" s="76" t="str">
        <f>M21</f>
        <v>GÜMÜŞHANE GSİM</v>
      </c>
      <c r="W6" s="77">
        <v>9</v>
      </c>
      <c r="X6" s="59">
        <f t="shared" si="8"/>
        <v>2</v>
      </c>
      <c r="Y6" s="78" t="str">
        <f t="shared" si="9"/>
        <v>1</v>
      </c>
      <c r="Z6" s="79" t="str">
        <f t="shared" si="10"/>
        <v>0</v>
      </c>
      <c r="AA6" s="62">
        <f t="shared" si="11"/>
        <v>-2</v>
      </c>
      <c r="AB6" s="80">
        <v>7</v>
      </c>
      <c r="AC6" s="81" t="str">
        <f>M22</f>
        <v>KONAK BELEDİYE</v>
      </c>
      <c r="AD6" s="65"/>
      <c r="AE6" s="76" t="str">
        <f>V21</f>
        <v>BOLU BELEDİYE</v>
      </c>
      <c r="AF6" s="77">
        <v>8</v>
      </c>
      <c r="AG6" s="85">
        <f t="shared" si="12"/>
        <v>5</v>
      </c>
      <c r="AH6" s="78" t="str">
        <f t="shared" si="13"/>
        <v>1</v>
      </c>
      <c r="AI6" s="79" t="str">
        <f t="shared" si="14"/>
        <v>0</v>
      </c>
      <c r="AJ6" s="86">
        <f t="shared" si="15"/>
        <v>-5</v>
      </c>
      <c r="AK6" s="80">
        <v>3</v>
      </c>
      <c r="AL6" s="81" t="str">
        <f>V22</f>
        <v>ANTALYA YAT YELKEN</v>
      </c>
      <c r="AM6" s="65"/>
      <c r="AN6" s="87" t="str">
        <f>AE21</f>
        <v>İSTANBUL BOCCE</v>
      </c>
      <c r="AO6" s="77">
        <v>3</v>
      </c>
      <c r="AP6" s="85">
        <f t="shared" si="16"/>
        <v>-7</v>
      </c>
      <c r="AQ6" s="78" t="str">
        <f t="shared" si="17"/>
        <v>0</v>
      </c>
      <c r="AR6" s="79" t="str">
        <f t="shared" si="18"/>
        <v>1</v>
      </c>
      <c r="AS6" s="86">
        <f t="shared" si="19"/>
        <v>7</v>
      </c>
      <c r="AT6" s="88">
        <v>10</v>
      </c>
      <c r="AU6" s="89" t="str">
        <f>AE22</f>
        <v>GÜMÜŞHANE GSİM</v>
      </c>
      <c r="AV6" s="65"/>
      <c r="AW6" s="49"/>
    </row>
    <row r="7" spans="1:49" ht="15.75">
      <c r="A7" s="22">
        <v>5</v>
      </c>
      <c r="B7" s="26" t="s">
        <v>13</v>
      </c>
      <c r="C7" s="47"/>
      <c r="D7" s="76" t="str">
        <f>B11</f>
        <v>BURSA ÇEKİRGE</v>
      </c>
      <c r="E7" s="77">
        <v>3</v>
      </c>
      <c r="F7" s="59">
        <f t="shared" si="0"/>
        <v>-2</v>
      </c>
      <c r="G7" s="78" t="str">
        <f t="shared" si="1"/>
        <v>0</v>
      </c>
      <c r="H7" s="79" t="str">
        <f t="shared" si="2"/>
        <v>1</v>
      </c>
      <c r="I7" s="62">
        <f t="shared" si="3"/>
        <v>2</v>
      </c>
      <c r="J7" s="80">
        <v>5</v>
      </c>
      <c r="K7" s="81" t="str">
        <f>B12</f>
        <v>GÜMÜŞHANE GSİM</v>
      </c>
      <c r="L7" s="65"/>
      <c r="M7" s="82" t="str">
        <f>D23</f>
        <v>BARTIN KTL</v>
      </c>
      <c r="N7" s="83">
        <v>1</v>
      </c>
      <c r="O7" s="59">
        <f t="shared" si="4"/>
        <v>-8</v>
      </c>
      <c r="P7" s="78" t="str">
        <f t="shared" si="5"/>
        <v>0</v>
      </c>
      <c r="Q7" s="79" t="str">
        <f t="shared" si="6"/>
        <v>1</v>
      </c>
      <c r="R7" s="62">
        <f t="shared" si="7"/>
        <v>8</v>
      </c>
      <c r="S7" s="84">
        <v>9</v>
      </c>
      <c r="T7" s="81" t="str">
        <f>D24</f>
        <v>ANTALYA KEMER</v>
      </c>
      <c r="U7" s="65"/>
      <c r="V7" s="76" t="str">
        <f>M23</f>
        <v>BURSA ÇEKİRGE</v>
      </c>
      <c r="W7" s="77">
        <v>8</v>
      </c>
      <c r="X7" s="59">
        <f t="shared" si="8"/>
        <v>6</v>
      </c>
      <c r="Y7" s="78" t="str">
        <f t="shared" si="9"/>
        <v>1</v>
      </c>
      <c r="Z7" s="79" t="str">
        <f t="shared" si="10"/>
        <v>0</v>
      </c>
      <c r="AA7" s="62">
        <f t="shared" si="11"/>
        <v>-6</v>
      </c>
      <c r="AB7" s="80">
        <v>2</v>
      </c>
      <c r="AC7" s="81" t="str">
        <f>M24</f>
        <v>ANKARA KAZAN</v>
      </c>
      <c r="AD7" s="65"/>
      <c r="AE7" s="76" t="str">
        <f>V23</f>
        <v>İZMİR BOCCE</v>
      </c>
      <c r="AF7" s="77">
        <v>0</v>
      </c>
      <c r="AG7" s="85">
        <f t="shared" si="12"/>
        <v>-6</v>
      </c>
      <c r="AH7" s="78" t="str">
        <f t="shared" si="13"/>
        <v>0</v>
      </c>
      <c r="AI7" s="79" t="str">
        <f t="shared" si="14"/>
        <v>1</v>
      </c>
      <c r="AJ7" s="86">
        <f t="shared" si="15"/>
        <v>6</v>
      </c>
      <c r="AK7" s="80">
        <v>6</v>
      </c>
      <c r="AL7" s="81" t="str">
        <f>V24</f>
        <v>İSTANBUL BOCCE</v>
      </c>
      <c r="AM7" s="65"/>
      <c r="AN7" s="87" t="str">
        <f>AE23</f>
        <v>KONAK BELEDİYE</v>
      </c>
      <c r="AO7" s="77">
        <v>2</v>
      </c>
      <c r="AP7" s="85">
        <f t="shared" si="16"/>
        <v>-3</v>
      </c>
      <c r="AQ7" s="78" t="str">
        <f t="shared" si="17"/>
        <v>0</v>
      </c>
      <c r="AR7" s="79" t="str">
        <f t="shared" si="18"/>
        <v>1</v>
      </c>
      <c r="AS7" s="86">
        <f t="shared" si="19"/>
        <v>3</v>
      </c>
      <c r="AT7" s="88">
        <v>5</v>
      </c>
      <c r="AU7" s="89" t="str">
        <f>AE24</f>
        <v>ANTALYA YAT YELKEN</v>
      </c>
      <c r="AV7" s="65"/>
      <c r="AW7" s="49"/>
    </row>
    <row r="8" spans="1:49" ht="15.75">
      <c r="A8" s="22">
        <v>6</v>
      </c>
      <c r="B8" s="26" t="s">
        <v>20</v>
      </c>
      <c r="C8" s="47"/>
      <c r="D8" s="76" t="str">
        <f>B13</f>
        <v>BARTIN KTL</v>
      </c>
      <c r="E8" s="77">
        <v>2</v>
      </c>
      <c r="F8" s="59">
        <f t="shared" si="0"/>
        <v>1</v>
      </c>
      <c r="G8" s="78" t="str">
        <f t="shared" si="1"/>
        <v>1</v>
      </c>
      <c r="H8" s="79" t="str">
        <f t="shared" si="2"/>
        <v>0</v>
      </c>
      <c r="I8" s="62">
        <f t="shared" si="3"/>
        <v>-1</v>
      </c>
      <c r="J8" s="80">
        <v>1</v>
      </c>
      <c r="K8" s="81" t="str">
        <f>B14</f>
        <v>ANKARA SİTAL</v>
      </c>
      <c r="L8" s="65"/>
      <c r="M8" s="82" t="str">
        <f>D25</f>
        <v>BOLU GENÇLİK</v>
      </c>
      <c r="N8" s="83">
        <v>6</v>
      </c>
      <c r="O8" s="59">
        <f t="shared" si="4"/>
        <v>-1</v>
      </c>
      <c r="P8" s="78" t="str">
        <f t="shared" si="5"/>
        <v>0</v>
      </c>
      <c r="Q8" s="79" t="str">
        <f t="shared" si="6"/>
        <v>1</v>
      </c>
      <c r="R8" s="62">
        <f t="shared" si="7"/>
        <v>1</v>
      </c>
      <c r="S8" s="84">
        <v>7</v>
      </c>
      <c r="T8" s="81" t="str">
        <f>D26</f>
        <v>BURSA ÇEKİRGE</v>
      </c>
      <c r="U8" s="65"/>
      <c r="V8" s="76" t="str">
        <f>M25</f>
        <v>BOLU BELEDİYE</v>
      </c>
      <c r="W8" s="77">
        <v>3</v>
      </c>
      <c r="X8" s="59">
        <f t="shared" si="8"/>
        <v>1</v>
      </c>
      <c r="Y8" s="78" t="str">
        <f t="shared" si="9"/>
        <v>1</v>
      </c>
      <c r="Z8" s="79" t="str">
        <f t="shared" si="10"/>
        <v>0</v>
      </c>
      <c r="AA8" s="62">
        <f t="shared" si="11"/>
        <v>-1</v>
      </c>
      <c r="AB8" s="80">
        <v>2</v>
      </c>
      <c r="AC8" s="81" t="str">
        <f>M26</f>
        <v>BARTIN KTL</v>
      </c>
      <c r="AD8" s="65"/>
      <c r="AE8" s="76" t="str">
        <f>V25</f>
        <v>BOLU GENÇLİK</v>
      </c>
      <c r="AF8" s="77">
        <v>4</v>
      </c>
      <c r="AG8" s="85">
        <f t="shared" si="12"/>
        <v>-2</v>
      </c>
      <c r="AH8" s="78" t="str">
        <f t="shared" si="13"/>
        <v>0</v>
      </c>
      <c r="AI8" s="79" t="str">
        <f t="shared" si="14"/>
        <v>1</v>
      </c>
      <c r="AJ8" s="86">
        <f t="shared" si="15"/>
        <v>2</v>
      </c>
      <c r="AK8" s="80">
        <v>6</v>
      </c>
      <c r="AL8" s="81" t="str">
        <f>V26</f>
        <v>KONAK BELEDİYE</v>
      </c>
      <c r="AM8" s="65"/>
      <c r="AN8" s="87" t="str">
        <f>AE25</f>
        <v>ANKARA KAZAN</v>
      </c>
      <c r="AO8" s="77">
        <v>2</v>
      </c>
      <c r="AP8" s="85">
        <f t="shared" si="16"/>
        <v>-6</v>
      </c>
      <c r="AQ8" s="78" t="str">
        <f t="shared" si="17"/>
        <v>0</v>
      </c>
      <c r="AR8" s="79" t="str">
        <f t="shared" si="18"/>
        <v>1</v>
      </c>
      <c r="AS8" s="86">
        <f t="shared" si="19"/>
        <v>6</v>
      </c>
      <c r="AT8" s="88">
        <v>8</v>
      </c>
      <c r="AU8" s="89" t="str">
        <f>AE26</f>
        <v>İZMİR BOCCE</v>
      </c>
      <c r="AV8" s="65"/>
      <c r="AW8" s="49"/>
    </row>
    <row r="9" spans="1:49" ht="15.75">
      <c r="A9" s="22">
        <v>7</v>
      </c>
      <c r="B9" s="26" t="s">
        <v>19</v>
      </c>
      <c r="C9" s="47"/>
      <c r="D9" s="76" t="str">
        <f>B15</f>
        <v>İZMİR BOCCE</v>
      </c>
      <c r="E9" s="77">
        <v>4</v>
      </c>
      <c r="F9" s="59">
        <f t="shared" si="0"/>
        <v>2</v>
      </c>
      <c r="G9" s="78" t="str">
        <f t="shared" si="1"/>
        <v>1</v>
      </c>
      <c r="H9" s="79" t="str">
        <f t="shared" si="2"/>
        <v>0</v>
      </c>
      <c r="I9" s="62">
        <f t="shared" si="3"/>
        <v>-2</v>
      </c>
      <c r="J9" s="80">
        <v>2</v>
      </c>
      <c r="K9" s="81" t="str">
        <f>B16</f>
        <v>BOLU BELEDİYE</v>
      </c>
      <c r="L9" s="65"/>
      <c r="M9" s="82" t="str">
        <f>D27</f>
        <v>ANKARA KAZAN</v>
      </c>
      <c r="N9" s="83">
        <v>5</v>
      </c>
      <c r="O9" s="59">
        <f t="shared" si="4"/>
        <v>3</v>
      </c>
      <c r="P9" s="78" t="str">
        <f t="shared" si="5"/>
        <v>1</v>
      </c>
      <c r="Q9" s="79" t="str">
        <f t="shared" si="6"/>
        <v>0</v>
      </c>
      <c r="R9" s="62">
        <f t="shared" si="7"/>
        <v>-3</v>
      </c>
      <c r="S9" s="84">
        <v>2</v>
      </c>
      <c r="T9" s="81" t="str">
        <f>D28</f>
        <v>MUĞLA GSİM</v>
      </c>
      <c r="U9" s="65"/>
      <c r="V9" s="76" t="str">
        <f>M27</f>
        <v>İZMİR BOCCE</v>
      </c>
      <c r="W9" s="77">
        <v>3</v>
      </c>
      <c r="X9" s="59">
        <f t="shared" si="8"/>
        <v>3</v>
      </c>
      <c r="Y9" s="78" t="str">
        <f t="shared" si="9"/>
        <v>1</v>
      </c>
      <c r="Z9" s="79" t="str">
        <f t="shared" si="10"/>
        <v>0</v>
      </c>
      <c r="AA9" s="62">
        <f t="shared" si="11"/>
        <v>-3</v>
      </c>
      <c r="AB9" s="80">
        <v>0</v>
      </c>
      <c r="AC9" s="81" t="str">
        <f>M28</f>
        <v>ESKİŞEHİR ESJİM</v>
      </c>
      <c r="AD9" s="65"/>
      <c r="AE9" s="76" t="str">
        <f>V27</f>
        <v>ANKARA KAZAN</v>
      </c>
      <c r="AF9" s="77">
        <v>4</v>
      </c>
      <c r="AG9" s="85">
        <f t="shared" si="12"/>
        <v>1</v>
      </c>
      <c r="AH9" s="78" t="str">
        <f t="shared" si="13"/>
        <v>1</v>
      </c>
      <c r="AI9" s="79" t="str">
        <f t="shared" si="14"/>
        <v>0</v>
      </c>
      <c r="AJ9" s="86">
        <f t="shared" si="15"/>
        <v>-1</v>
      </c>
      <c r="AK9" s="80">
        <v>3</v>
      </c>
      <c r="AL9" s="81" t="str">
        <f>V28</f>
        <v>ANKARA SİTAL</v>
      </c>
      <c r="AM9" s="65"/>
      <c r="AN9" s="87" t="str">
        <f>AE27</f>
        <v>ESKİŞEHİR ESJİM</v>
      </c>
      <c r="AO9" s="77">
        <v>1</v>
      </c>
      <c r="AP9" s="85">
        <f t="shared" si="16"/>
        <v>-8</v>
      </c>
      <c r="AQ9" s="78" t="str">
        <f t="shared" si="17"/>
        <v>0</v>
      </c>
      <c r="AR9" s="79" t="str">
        <f t="shared" si="18"/>
        <v>1</v>
      </c>
      <c r="AS9" s="86">
        <f t="shared" si="19"/>
        <v>8</v>
      </c>
      <c r="AT9" s="88">
        <v>9</v>
      </c>
      <c r="AU9" s="89" t="str">
        <f>AE28</f>
        <v>BOLU GENÇLİK</v>
      </c>
      <c r="AV9" s="65"/>
      <c r="AW9" s="49"/>
    </row>
    <row r="10" spans="1:49" ht="15.75">
      <c r="A10" s="22">
        <v>8</v>
      </c>
      <c r="B10" s="26" t="s">
        <v>5</v>
      </c>
      <c r="C10" s="47"/>
      <c r="D10" s="76" t="str">
        <f>B17</f>
        <v>KONAK BELEDİYE</v>
      </c>
      <c r="E10" s="77">
        <v>6</v>
      </c>
      <c r="F10" s="59">
        <f t="shared" si="0"/>
        <v>3</v>
      </c>
      <c r="G10" s="78" t="str">
        <f t="shared" si="1"/>
        <v>1</v>
      </c>
      <c r="H10" s="79" t="str">
        <f t="shared" si="2"/>
        <v>0</v>
      </c>
      <c r="I10" s="62">
        <f t="shared" si="3"/>
        <v>-3</v>
      </c>
      <c r="J10" s="80">
        <v>3</v>
      </c>
      <c r="K10" s="81" t="str">
        <f>B18</f>
        <v>ANKARA KAZAN</v>
      </c>
      <c r="L10" s="65"/>
      <c r="M10" s="82" t="str">
        <f>D29</f>
        <v>BOLU BELEDİYE</v>
      </c>
      <c r="N10" s="83">
        <v>4</v>
      </c>
      <c r="O10" s="59">
        <f t="shared" si="4"/>
        <v>2</v>
      </c>
      <c r="P10" s="78" t="str">
        <f t="shared" si="5"/>
        <v>1</v>
      </c>
      <c r="Q10" s="79" t="str">
        <f t="shared" si="6"/>
        <v>0</v>
      </c>
      <c r="R10" s="62">
        <f t="shared" si="7"/>
        <v>-2</v>
      </c>
      <c r="S10" s="84">
        <v>2</v>
      </c>
      <c r="T10" s="81" t="str">
        <f>D30</f>
        <v>İSTANBUL ELİT</v>
      </c>
      <c r="U10" s="65"/>
      <c r="V10" s="76" t="str">
        <f>M29</f>
        <v>BOLU GENÇLİK</v>
      </c>
      <c r="W10" s="77">
        <v>7</v>
      </c>
      <c r="X10" s="59">
        <f t="shared" si="8"/>
        <v>5</v>
      </c>
      <c r="Y10" s="78" t="str">
        <f t="shared" si="9"/>
        <v>1</v>
      </c>
      <c r="Z10" s="79" t="str">
        <f t="shared" si="10"/>
        <v>0</v>
      </c>
      <c r="AA10" s="62">
        <f t="shared" si="11"/>
        <v>-5</v>
      </c>
      <c r="AB10" s="80">
        <v>2</v>
      </c>
      <c r="AC10" s="81" t="str">
        <f>M30</f>
        <v>İSTANBUL ELİT</v>
      </c>
      <c r="AD10" s="65"/>
      <c r="AE10" s="76" t="str">
        <f>V29</f>
        <v>BARTIN KTL</v>
      </c>
      <c r="AF10" s="77">
        <v>1</v>
      </c>
      <c r="AG10" s="85">
        <f t="shared" si="12"/>
        <v>-3</v>
      </c>
      <c r="AH10" s="78" t="str">
        <f t="shared" si="13"/>
        <v>0</v>
      </c>
      <c r="AI10" s="79" t="str">
        <f t="shared" si="14"/>
        <v>1</v>
      </c>
      <c r="AJ10" s="86">
        <f t="shared" si="15"/>
        <v>3</v>
      </c>
      <c r="AK10" s="80">
        <v>4</v>
      </c>
      <c r="AL10" s="81" t="str">
        <f>V30</f>
        <v>ESKİŞEHİR ESJİM</v>
      </c>
      <c r="AM10" s="65"/>
      <c r="AN10" s="87" t="str">
        <f>AE29</f>
        <v>İSTANBUL ELİT</v>
      </c>
      <c r="AO10" s="77">
        <v>1</v>
      </c>
      <c r="AP10" s="85">
        <f t="shared" si="16"/>
        <v>-4</v>
      </c>
      <c r="AQ10" s="78" t="str">
        <f t="shared" si="17"/>
        <v>0</v>
      </c>
      <c r="AR10" s="79" t="str">
        <f t="shared" si="18"/>
        <v>1</v>
      </c>
      <c r="AS10" s="86">
        <f t="shared" si="19"/>
        <v>4</v>
      </c>
      <c r="AT10" s="88">
        <v>5</v>
      </c>
      <c r="AU10" s="89" t="str">
        <f>AE30</f>
        <v>ANKARA SİTAL</v>
      </c>
      <c r="AV10" s="65"/>
      <c r="AW10" s="49"/>
    </row>
    <row r="11" spans="1:49" ht="16.5" thickBot="1">
      <c r="A11" s="22">
        <v>9</v>
      </c>
      <c r="B11" s="26" t="s">
        <v>14</v>
      </c>
      <c r="C11" s="47"/>
      <c r="D11" s="90" t="str">
        <f>B19</f>
        <v>KOCAELİ ÜNV.</v>
      </c>
      <c r="E11" s="91">
        <v>8</v>
      </c>
      <c r="F11" s="59">
        <f t="shared" si="0"/>
        <v>1</v>
      </c>
      <c r="G11" s="78" t="str">
        <f t="shared" si="1"/>
        <v>1</v>
      </c>
      <c r="H11" s="79" t="str">
        <f t="shared" si="2"/>
        <v>0</v>
      </c>
      <c r="I11" s="62">
        <f t="shared" si="3"/>
        <v>-1</v>
      </c>
      <c r="J11" s="92">
        <v>7</v>
      </c>
      <c r="K11" s="93" t="str">
        <f>B20</f>
        <v>ANTALYA KEMER</v>
      </c>
      <c r="L11" s="65"/>
      <c r="M11" s="94" t="str">
        <f>D31</f>
        <v>ANKARA SİTAL</v>
      </c>
      <c r="N11" s="91">
        <v>0</v>
      </c>
      <c r="O11" s="59">
        <f t="shared" si="4"/>
        <v>-1</v>
      </c>
      <c r="P11" s="78" t="str">
        <f t="shared" si="5"/>
        <v>0</v>
      </c>
      <c r="Q11" s="79" t="str">
        <f t="shared" si="6"/>
        <v>1</v>
      </c>
      <c r="R11" s="62">
        <f t="shared" si="7"/>
        <v>1</v>
      </c>
      <c r="S11" s="92">
        <v>1</v>
      </c>
      <c r="T11" s="93" t="str">
        <f>D32</f>
        <v>ESKİŞEHİR ESJİM</v>
      </c>
      <c r="U11" s="65"/>
      <c r="V11" s="90" t="str">
        <f>M31</f>
        <v>MUĞLA GSİM</v>
      </c>
      <c r="W11" s="95">
        <v>2</v>
      </c>
      <c r="X11" s="59">
        <f t="shared" si="8"/>
        <v>-2</v>
      </c>
      <c r="Y11" s="78" t="str">
        <f t="shared" si="9"/>
        <v>0</v>
      </c>
      <c r="Z11" s="79" t="str">
        <f t="shared" si="10"/>
        <v>1</v>
      </c>
      <c r="AA11" s="62">
        <f t="shared" si="11"/>
        <v>2</v>
      </c>
      <c r="AB11" s="96">
        <v>4</v>
      </c>
      <c r="AC11" s="93" t="str">
        <f>M32</f>
        <v>ANKARA SİTAL</v>
      </c>
      <c r="AD11" s="65"/>
      <c r="AE11" s="90" t="str">
        <f>V31</f>
        <v>İSTANBUL ELİT</v>
      </c>
      <c r="AF11" s="95">
        <v>5</v>
      </c>
      <c r="AG11" s="85">
        <f t="shared" si="12"/>
        <v>3</v>
      </c>
      <c r="AH11" s="78" t="str">
        <f t="shared" si="13"/>
        <v>1</v>
      </c>
      <c r="AI11" s="79" t="str">
        <f t="shared" si="14"/>
        <v>0</v>
      </c>
      <c r="AJ11" s="86">
        <f t="shared" si="15"/>
        <v>-3</v>
      </c>
      <c r="AK11" s="96">
        <v>2</v>
      </c>
      <c r="AL11" s="93" t="str">
        <f>V32</f>
        <v>MUĞLA GSİM</v>
      </c>
      <c r="AM11" s="65"/>
      <c r="AN11" s="87" t="str">
        <f>AE31</f>
        <v>BARTIN KTL</v>
      </c>
      <c r="AO11" s="91">
        <v>1</v>
      </c>
      <c r="AP11" s="85">
        <f t="shared" si="16"/>
        <v>-2</v>
      </c>
      <c r="AQ11" s="78" t="str">
        <f t="shared" si="17"/>
        <v>0</v>
      </c>
      <c r="AR11" s="79" t="str">
        <f t="shared" si="18"/>
        <v>1</v>
      </c>
      <c r="AS11" s="86">
        <f t="shared" si="19"/>
        <v>2</v>
      </c>
      <c r="AT11" s="97">
        <v>3</v>
      </c>
      <c r="AU11" s="89" t="str">
        <f>AE32</f>
        <v>MUĞLA GSİM</v>
      </c>
      <c r="AV11" s="65"/>
      <c r="AW11" s="49"/>
    </row>
    <row r="12" spans="1:49" ht="15.75">
      <c r="A12" s="22">
        <v>10</v>
      </c>
      <c r="B12" s="26" t="s">
        <v>12</v>
      </c>
      <c r="C12" s="47"/>
      <c r="D12" s="98"/>
      <c r="E12" s="98"/>
      <c r="F12" s="98"/>
      <c r="G12" s="98"/>
      <c r="H12" s="98"/>
      <c r="I12" s="98"/>
      <c r="J12" s="47"/>
      <c r="K12" s="98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9"/>
    </row>
    <row r="13" spans="1:49" ht="19.5">
      <c r="A13" s="22">
        <v>11</v>
      </c>
      <c r="B13" s="26" t="s">
        <v>53</v>
      </c>
      <c r="C13" s="47"/>
      <c r="D13" s="209" t="s">
        <v>118</v>
      </c>
      <c r="E13" s="209"/>
      <c r="F13" s="209"/>
      <c r="G13" s="209"/>
      <c r="H13" s="209"/>
      <c r="I13" s="206"/>
      <c r="J13" s="206"/>
      <c r="K13" s="99"/>
      <c r="L13" s="100"/>
      <c r="M13" s="209" t="s">
        <v>119</v>
      </c>
      <c r="N13" s="209"/>
      <c r="O13" s="209"/>
      <c r="P13" s="209"/>
      <c r="Q13" s="209"/>
      <c r="R13" s="209"/>
      <c r="S13" s="209"/>
      <c r="T13" s="101"/>
      <c r="U13" s="100"/>
      <c r="V13" s="209" t="s">
        <v>120</v>
      </c>
      <c r="W13" s="209"/>
      <c r="X13" s="209"/>
      <c r="Y13" s="209"/>
      <c r="Z13" s="209"/>
      <c r="AA13" s="209"/>
      <c r="AB13" s="209"/>
      <c r="AC13" s="101"/>
      <c r="AD13" s="100"/>
      <c r="AE13" s="209" t="s">
        <v>121</v>
      </c>
      <c r="AF13" s="209"/>
      <c r="AG13" s="209"/>
      <c r="AH13" s="209"/>
      <c r="AI13" s="209"/>
      <c r="AJ13" s="209"/>
      <c r="AK13" s="209"/>
      <c r="AL13" s="101"/>
      <c r="AM13" s="100"/>
      <c r="AN13" s="209" t="s">
        <v>122</v>
      </c>
      <c r="AO13" s="209"/>
      <c r="AP13" s="209"/>
      <c r="AQ13" s="209"/>
      <c r="AR13" s="209"/>
      <c r="AS13" s="209"/>
      <c r="AT13" s="209"/>
      <c r="AU13" s="101"/>
      <c r="AV13" s="100"/>
      <c r="AW13" s="49"/>
    </row>
    <row r="14" spans="1:49" ht="40.5">
      <c r="A14" s="22">
        <v>12</v>
      </c>
      <c r="B14" s="26" t="s">
        <v>17</v>
      </c>
      <c r="C14" s="47"/>
      <c r="D14" s="22" t="s">
        <v>45</v>
      </c>
      <c r="E14" s="23" t="s">
        <v>46</v>
      </c>
      <c r="F14" s="23" t="s">
        <v>47</v>
      </c>
      <c r="G14" s="24" t="s">
        <v>48</v>
      </c>
      <c r="H14" s="102" t="s">
        <v>123</v>
      </c>
      <c r="I14" s="103"/>
      <c r="J14" s="103"/>
      <c r="K14" s="104"/>
      <c r="L14" s="105"/>
      <c r="M14" s="22" t="s">
        <v>45</v>
      </c>
      <c r="N14" s="23" t="s">
        <v>46</v>
      </c>
      <c r="O14" s="23" t="s">
        <v>47</v>
      </c>
      <c r="P14" s="24" t="s">
        <v>48</v>
      </c>
      <c r="Q14" s="102" t="s">
        <v>123</v>
      </c>
      <c r="R14" s="24"/>
      <c r="S14" s="210"/>
      <c r="T14" s="210"/>
      <c r="U14" s="105"/>
      <c r="V14" s="22" t="s">
        <v>45</v>
      </c>
      <c r="W14" s="23" t="s">
        <v>46</v>
      </c>
      <c r="X14" s="23" t="s">
        <v>47</v>
      </c>
      <c r="Y14" s="24" t="s">
        <v>48</v>
      </c>
      <c r="Z14" s="102" t="s">
        <v>123</v>
      </c>
      <c r="AA14" s="106"/>
      <c r="AB14" s="107"/>
      <c r="AC14" s="108"/>
      <c r="AD14" s="105"/>
      <c r="AE14" s="22" t="s">
        <v>45</v>
      </c>
      <c r="AF14" s="23" t="s">
        <v>46</v>
      </c>
      <c r="AG14" s="23" t="s">
        <v>47</v>
      </c>
      <c r="AH14" s="24" t="s">
        <v>48</v>
      </c>
      <c r="AI14" s="102" t="s">
        <v>123</v>
      </c>
      <c r="AJ14" s="106"/>
      <c r="AK14" s="107"/>
      <c r="AL14" s="108"/>
      <c r="AM14" s="105"/>
      <c r="AN14" s="22" t="s">
        <v>45</v>
      </c>
      <c r="AO14" s="23" t="s">
        <v>46</v>
      </c>
      <c r="AP14" s="23" t="s">
        <v>47</v>
      </c>
      <c r="AQ14" s="24" t="s">
        <v>48</v>
      </c>
      <c r="AR14" s="102" t="s">
        <v>123</v>
      </c>
      <c r="AS14" s="106"/>
      <c r="AT14" s="107"/>
      <c r="AU14" s="108"/>
      <c r="AV14" s="105"/>
      <c r="AW14" s="25" t="s">
        <v>49</v>
      </c>
    </row>
    <row r="15" spans="1:49" ht="15.75">
      <c r="A15" s="22">
        <v>13</v>
      </c>
      <c r="B15" s="26" t="s">
        <v>21</v>
      </c>
      <c r="C15" s="47"/>
      <c r="D15" s="26" t="s">
        <v>13</v>
      </c>
      <c r="E15" s="27">
        <v>10</v>
      </c>
      <c r="F15" s="27">
        <v>4</v>
      </c>
      <c r="G15" s="28">
        <v>1</v>
      </c>
      <c r="H15" s="109" t="s">
        <v>124</v>
      </c>
      <c r="I15" s="110"/>
      <c r="J15" s="111"/>
      <c r="K15" s="112"/>
      <c r="L15" s="113"/>
      <c r="M15" s="26" t="s">
        <v>5</v>
      </c>
      <c r="N15" s="27">
        <v>18</v>
      </c>
      <c r="O15" s="27">
        <v>11</v>
      </c>
      <c r="P15" s="28">
        <v>2</v>
      </c>
      <c r="Q15" s="109" t="s">
        <v>125</v>
      </c>
      <c r="R15" s="110"/>
      <c r="S15" s="114"/>
      <c r="T15" s="115"/>
      <c r="U15" s="113"/>
      <c r="V15" s="26" t="s">
        <v>5</v>
      </c>
      <c r="W15" s="27">
        <v>31</v>
      </c>
      <c r="X15" s="27">
        <v>17</v>
      </c>
      <c r="Y15" s="28">
        <v>3</v>
      </c>
      <c r="Z15" s="109" t="s">
        <v>125</v>
      </c>
      <c r="AA15" s="110"/>
      <c r="AB15" s="116"/>
      <c r="AC15" s="117"/>
      <c r="AD15" s="113"/>
      <c r="AE15" s="26" t="s">
        <v>16</v>
      </c>
      <c r="AF15" s="27">
        <v>37</v>
      </c>
      <c r="AG15" s="27">
        <v>17</v>
      </c>
      <c r="AH15" s="28">
        <v>4</v>
      </c>
      <c r="AI15" s="109" t="s">
        <v>126</v>
      </c>
      <c r="AJ15" s="110"/>
      <c r="AK15" s="116"/>
      <c r="AL15" s="117"/>
      <c r="AM15" s="113"/>
      <c r="AN15" s="26" t="s">
        <v>16</v>
      </c>
      <c r="AO15" s="27">
        <v>46</v>
      </c>
      <c r="AP15" s="27">
        <v>18</v>
      </c>
      <c r="AQ15" s="28">
        <v>5</v>
      </c>
      <c r="AR15" s="109" t="s">
        <v>126</v>
      </c>
      <c r="AS15" s="110"/>
      <c r="AT15" s="116"/>
      <c r="AU15" s="117"/>
      <c r="AV15" s="113"/>
      <c r="AW15" s="29">
        <v>18</v>
      </c>
    </row>
    <row r="16" spans="1:49" ht="15.75">
      <c r="A16" s="22">
        <v>14</v>
      </c>
      <c r="B16" s="26" t="s">
        <v>18</v>
      </c>
      <c r="C16" s="47"/>
      <c r="D16" s="26" t="s">
        <v>5</v>
      </c>
      <c r="E16" s="27">
        <v>8</v>
      </c>
      <c r="F16" s="27">
        <v>6</v>
      </c>
      <c r="G16" s="28">
        <v>1</v>
      </c>
      <c r="H16" s="109" t="s">
        <v>125</v>
      </c>
      <c r="I16" s="110"/>
      <c r="J16" s="111"/>
      <c r="K16" s="112"/>
      <c r="L16" s="113"/>
      <c r="M16" s="26" t="s">
        <v>50</v>
      </c>
      <c r="N16" s="27">
        <v>13</v>
      </c>
      <c r="O16" s="27">
        <v>3</v>
      </c>
      <c r="P16" s="28">
        <v>2</v>
      </c>
      <c r="Q16" s="109" t="s">
        <v>81</v>
      </c>
      <c r="R16" s="110"/>
      <c r="S16" s="114"/>
      <c r="T16" s="115"/>
      <c r="U16" s="113"/>
      <c r="V16" s="26" t="s">
        <v>16</v>
      </c>
      <c r="W16" s="27">
        <v>26</v>
      </c>
      <c r="X16" s="27">
        <v>16</v>
      </c>
      <c r="Y16" s="28">
        <v>3</v>
      </c>
      <c r="Z16" s="109" t="s">
        <v>126</v>
      </c>
      <c r="AA16" s="110"/>
      <c r="AB16" s="116"/>
      <c r="AC16" s="117"/>
      <c r="AD16" s="113"/>
      <c r="AE16" s="26" t="s">
        <v>8</v>
      </c>
      <c r="AF16" s="27">
        <v>34</v>
      </c>
      <c r="AG16" s="27">
        <v>17</v>
      </c>
      <c r="AH16" s="28">
        <v>3</v>
      </c>
      <c r="AI16" s="109" t="s">
        <v>68</v>
      </c>
      <c r="AJ16" s="110"/>
      <c r="AK16" s="116"/>
      <c r="AL16" s="117"/>
      <c r="AM16" s="113"/>
      <c r="AN16" s="26" t="s">
        <v>14</v>
      </c>
      <c r="AO16" s="27">
        <v>37</v>
      </c>
      <c r="AP16" s="27">
        <v>8</v>
      </c>
      <c r="AQ16" s="28">
        <v>4</v>
      </c>
      <c r="AR16" s="109" t="s">
        <v>127</v>
      </c>
      <c r="AS16" s="110"/>
      <c r="AT16" s="116"/>
      <c r="AU16" s="117"/>
      <c r="AV16" s="113"/>
      <c r="AW16" s="29">
        <v>17</v>
      </c>
    </row>
    <row r="17" spans="1:49" ht="15.75">
      <c r="A17" s="22">
        <v>15</v>
      </c>
      <c r="B17" s="26" t="s">
        <v>52</v>
      </c>
      <c r="C17" s="47"/>
      <c r="D17" s="26" t="s">
        <v>50</v>
      </c>
      <c r="E17" s="27">
        <v>8</v>
      </c>
      <c r="F17" s="27">
        <v>1</v>
      </c>
      <c r="G17" s="28">
        <v>1</v>
      </c>
      <c r="H17" s="109" t="s">
        <v>81</v>
      </c>
      <c r="I17" s="110"/>
      <c r="J17" s="111"/>
      <c r="K17" s="112"/>
      <c r="L17" s="113"/>
      <c r="M17" s="26" t="s">
        <v>16</v>
      </c>
      <c r="N17" s="27">
        <v>12</v>
      </c>
      <c r="O17" s="27">
        <v>4</v>
      </c>
      <c r="P17" s="28">
        <v>2</v>
      </c>
      <c r="Q17" s="109" t="s">
        <v>126</v>
      </c>
      <c r="R17" s="110"/>
      <c r="S17" s="114"/>
      <c r="T17" s="115"/>
      <c r="U17" s="113"/>
      <c r="V17" s="26" t="s">
        <v>8</v>
      </c>
      <c r="W17" s="27">
        <v>23</v>
      </c>
      <c r="X17" s="27">
        <v>9</v>
      </c>
      <c r="Y17" s="28">
        <v>2</v>
      </c>
      <c r="Z17" s="109" t="s">
        <v>68</v>
      </c>
      <c r="AA17" s="110"/>
      <c r="AB17" s="116"/>
      <c r="AC17" s="117"/>
      <c r="AD17" s="113"/>
      <c r="AE17" s="26" t="s">
        <v>5</v>
      </c>
      <c r="AF17" s="27">
        <v>41</v>
      </c>
      <c r="AG17" s="27">
        <v>16</v>
      </c>
      <c r="AH17" s="28">
        <v>3</v>
      </c>
      <c r="AI17" s="109" t="s">
        <v>125</v>
      </c>
      <c r="AJ17" s="110"/>
      <c r="AK17" s="116"/>
      <c r="AL17" s="117"/>
      <c r="AM17" s="113"/>
      <c r="AN17" s="26" t="s">
        <v>8</v>
      </c>
      <c r="AO17" s="27">
        <v>42</v>
      </c>
      <c r="AP17" s="27">
        <v>16</v>
      </c>
      <c r="AQ17" s="28">
        <v>3</v>
      </c>
      <c r="AR17" s="109" t="s">
        <v>68</v>
      </c>
      <c r="AS17" s="110"/>
      <c r="AT17" s="116"/>
      <c r="AU17" s="117"/>
      <c r="AV17" s="113"/>
      <c r="AW17" s="29">
        <v>16</v>
      </c>
    </row>
    <row r="18" spans="1:49" ht="15.75">
      <c r="A18" s="22">
        <v>16</v>
      </c>
      <c r="B18" s="26" t="s">
        <v>6</v>
      </c>
      <c r="C18" s="47"/>
      <c r="D18" s="26" t="s">
        <v>52</v>
      </c>
      <c r="E18" s="27">
        <v>6</v>
      </c>
      <c r="F18" s="27">
        <v>3</v>
      </c>
      <c r="G18" s="28">
        <v>1</v>
      </c>
      <c r="H18" s="109" t="s">
        <v>128</v>
      </c>
      <c r="I18" s="110"/>
      <c r="J18" s="111"/>
      <c r="K18" s="112"/>
      <c r="L18" s="113"/>
      <c r="M18" s="26" t="s">
        <v>51</v>
      </c>
      <c r="N18" s="27">
        <v>6</v>
      </c>
      <c r="O18" s="27">
        <v>4</v>
      </c>
      <c r="P18" s="28">
        <v>2</v>
      </c>
      <c r="Q18" s="109" t="s">
        <v>129</v>
      </c>
      <c r="R18" s="110"/>
      <c r="S18" s="114"/>
      <c r="T18" s="115"/>
      <c r="U18" s="118"/>
      <c r="V18" s="26" t="s">
        <v>12</v>
      </c>
      <c r="W18" s="27">
        <v>20</v>
      </c>
      <c r="X18" s="27">
        <v>2</v>
      </c>
      <c r="Y18" s="28">
        <v>2</v>
      </c>
      <c r="Z18" s="109" t="s">
        <v>130</v>
      </c>
      <c r="AA18" s="110"/>
      <c r="AB18" s="116"/>
      <c r="AC18" s="117"/>
      <c r="AD18" s="113"/>
      <c r="AE18" s="26" t="s">
        <v>14</v>
      </c>
      <c r="AF18" s="27">
        <v>27</v>
      </c>
      <c r="AG18" s="27">
        <v>7</v>
      </c>
      <c r="AH18" s="28">
        <v>3</v>
      </c>
      <c r="AI18" s="109" t="s">
        <v>127</v>
      </c>
      <c r="AJ18" s="110"/>
      <c r="AK18" s="116"/>
      <c r="AL18" s="117"/>
      <c r="AM18" s="113"/>
      <c r="AN18" s="26" t="s">
        <v>5</v>
      </c>
      <c r="AO18" s="27">
        <v>50</v>
      </c>
      <c r="AP18" s="27">
        <v>15</v>
      </c>
      <c r="AQ18" s="28">
        <v>3</v>
      </c>
      <c r="AR18" s="109" t="s">
        <v>125</v>
      </c>
      <c r="AS18" s="110"/>
      <c r="AT18" s="116"/>
      <c r="AU18" s="117"/>
      <c r="AV18" s="113"/>
      <c r="AW18" s="29">
        <v>15</v>
      </c>
    </row>
    <row r="19" spans="1:49" ht="15.75">
      <c r="A19" s="22">
        <v>17</v>
      </c>
      <c r="B19" s="26" t="s">
        <v>50</v>
      </c>
      <c r="C19" s="47"/>
      <c r="D19" s="26" t="s">
        <v>12</v>
      </c>
      <c r="E19" s="27">
        <v>5</v>
      </c>
      <c r="F19" s="27">
        <v>2</v>
      </c>
      <c r="G19" s="28">
        <v>1</v>
      </c>
      <c r="H19" s="109" t="s">
        <v>130</v>
      </c>
      <c r="I19" s="110"/>
      <c r="J19" s="111"/>
      <c r="K19" s="112"/>
      <c r="L19" s="113"/>
      <c r="M19" s="26" t="s">
        <v>8</v>
      </c>
      <c r="N19" s="27">
        <v>16</v>
      </c>
      <c r="O19" s="27">
        <v>7</v>
      </c>
      <c r="P19" s="28">
        <v>1</v>
      </c>
      <c r="Q19" s="109" t="s">
        <v>68</v>
      </c>
      <c r="R19" s="110"/>
      <c r="S19" s="114"/>
      <c r="T19" s="115"/>
      <c r="U19" s="118"/>
      <c r="V19" s="26" t="s">
        <v>50</v>
      </c>
      <c r="W19" s="27">
        <v>20</v>
      </c>
      <c r="X19" s="27">
        <v>-3</v>
      </c>
      <c r="Y19" s="28">
        <v>2</v>
      </c>
      <c r="Z19" s="109" t="s">
        <v>81</v>
      </c>
      <c r="AA19" s="110"/>
      <c r="AB19" s="116"/>
      <c r="AC19" s="117"/>
      <c r="AD19" s="113"/>
      <c r="AE19" s="26" t="s">
        <v>18</v>
      </c>
      <c r="AF19" s="27">
        <v>17</v>
      </c>
      <c r="AG19" s="27">
        <v>6</v>
      </c>
      <c r="AH19" s="28">
        <v>3</v>
      </c>
      <c r="AI19" s="109" t="s">
        <v>77</v>
      </c>
      <c r="AJ19" s="110"/>
      <c r="AK19" s="116"/>
      <c r="AL19" s="117"/>
      <c r="AM19" s="113"/>
      <c r="AN19" s="26" t="s">
        <v>18</v>
      </c>
      <c r="AO19" s="27">
        <v>25</v>
      </c>
      <c r="AP19" s="27">
        <v>4</v>
      </c>
      <c r="AQ19" s="28">
        <v>3</v>
      </c>
      <c r="AR19" s="109" t="s">
        <v>131</v>
      </c>
      <c r="AS19" s="110"/>
      <c r="AT19" s="116"/>
      <c r="AU19" s="117"/>
      <c r="AV19" s="113"/>
      <c r="AW19" s="29">
        <v>14</v>
      </c>
    </row>
    <row r="20" spans="1:49" ht="15.75">
      <c r="A20" s="22">
        <v>18</v>
      </c>
      <c r="B20" s="26" t="s">
        <v>8</v>
      </c>
      <c r="C20" s="47"/>
      <c r="D20" s="26" t="s">
        <v>16</v>
      </c>
      <c r="E20" s="27">
        <v>4</v>
      </c>
      <c r="F20" s="27">
        <v>2</v>
      </c>
      <c r="G20" s="28">
        <v>1</v>
      </c>
      <c r="H20" s="109" t="s">
        <v>126</v>
      </c>
      <c r="I20" s="110"/>
      <c r="J20" s="111"/>
      <c r="K20" s="112"/>
      <c r="L20" s="113"/>
      <c r="M20" s="26" t="s">
        <v>13</v>
      </c>
      <c r="N20" s="27">
        <v>15</v>
      </c>
      <c r="O20" s="27">
        <v>-1</v>
      </c>
      <c r="P20" s="28">
        <v>1</v>
      </c>
      <c r="Q20" s="109" t="s">
        <v>124</v>
      </c>
      <c r="R20" s="119"/>
      <c r="S20" s="120"/>
      <c r="T20" s="121"/>
      <c r="U20" s="122"/>
      <c r="V20" s="26" t="s">
        <v>14</v>
      </c>
      <c r="W20" s="27">
        <v>18</v>
      </c>
      <c r="X20" s="27">
        <v>5</v>
      </c>
      <c r="Y20" s="28">
        <v>2</v>
      </c>
      <c r="Z20" s="109" t="s">
        <v>127</v>
      </c>
      <c r="AA20" s="119"/>
      <c r="AB20" s="116"/>
      <c r="AC20" s="117"/>
      <c r="AD20" s="113"/>
      <c r="AE20" s="26" t="s">
        <v>50</v>
      </c>
      <c r="AF20" s="27">
        <v>27</v>
      </c>
      <c r="AG20" s="27">
        <v>-5</v>
      </c>
      <c r="AH20" s="28">
        <v>2</v>
      </c>
      <c r="AI20" s="109" t="s">
        <v>81</v>
      </c>
      <c r="AJ20" s="110"/>
      <c r="AK20" s="116"/>
      <c r="AL20" s="117"/>
      <c r="AM20" s="113"/>
      <c r="AN20" s="26" t="s">
        <v>21</v>
      </c>
      <c r="AO20" s="27">
        <v>16</v>
      </c>
      <c r="AP20" s="27">
        <v>3</v>
      </c>
      <c r="AQ20" s="28">
        <v>3</v>
      </c>
      <c r="AR20" s="109" t="s">
        <v>132</v>
      </c>
      <c r="AS20" s="110"/>
      <c r="AT20" s="116"/>
      <c r="AU20" s="117"/>
      <c r="AV20" s="113"/>
      <c r="AW20" s="29">
        <v>13</v>
      </c>
    </row>
    <row r="21" spans="1:49" ht="15.75">
      <c r="A21" s="123"/>
      <c r="B21" s="123"/>
      <c r="C21" s="47"/>
      <c r="D21" s="26" t="s">
        <v>21</v>
      </c>
      <c r="E21" s="27">
        <v>4</v>
      </c>
      <c r="F21" s="27">
        <v>2</v>
      </c>
      <c r="G21" s="28">
        <v>1</v>
      </c>
      <c r="H21" s="109" t="s">
        <v>133</v>
      </c>
      <c r="I21" s="110"/>
      <c r="J21" s="111"/>
      <c r="K21" s="112"/>
      <c r="L21" s="113"/>
      <c r="M21" s="26" t="s">
        <v>12</v>
      </c>
      <c r="N21" s="27">
        <v>11</v>
      </c>
      <c r="O21" s="27">
        <v>0</v>
      </c>
      <c r="P21" s="28">
        <v>1</v>
      </c>
      <c r="Q21" s="109" t="s">
        <v>130</v>
      </c>
      <c r="R21" s="110"/>
      <c r="S21" s="114"/>
      <c r="T21" s="115"/>
      <c r="U21" s="118"/>
      <c r="V21" s="26" t="s">
        <v>18</v>
      </c>
      <c r="W21" s="27">
        <v>9</v>
      </c>
      <c r="X21" s="27">
        <v>1</v>
      </c>
      <c r="Y21" s="28">
        <v>2</v>
      </c>
      <c r="Z21" s="109" t="s">
        <v>131</v>
      </c>
      <c r="AA21" s="110"/>
      <c r="AB21" s="116"/>
      <c r="AC21" s="117"/>
      <c r="AD21" s="113"/>
      <c r="AE21" s="26" t="s">
        <v>13</v>
      </c>
      <c r="AF21" s="27">
        <v>26</v>
      </c>
      <c r="AG21" s="27">
        <v>3</v>
      </c>
      <c r="AH21" s="28">
        <v>2</v>
      </c>
      <c r="AI21" s="109" t="s">
        <v>124</v>
      </c>
      <c r="AJ21" s="110"/>
      <c r="AK21" s="116"/>
      <c r="AL21" s="117"/>
      <c r="AM21" s="113"/>
      <c r="AN21" s="26" t="s">
        <v>12</v>
      </c>
      <c r="AO21" s="27">
        <v>33</v>
      </c>
      <c r="AP21" s="27">
        <v>1</v>
      </c>
      <c r="AQ21" s="28">
        <v>3</v>
      </c>
      <c r="AR21" s="109" t="s">
        <v>130</v>
      </c>
      <c r="AS21" s="110"/>
      <c r="AT21" s="116"/>
      <c r="AU21" s="117"/>
      <c r="AV21" s="113"/>
      <c r="AW21" s="29">
        <v>12</v>
      </c>
    </row>
    <row r="22" spans="1:49" ht="15.75">
      <c r="A22" s="47"/>
      <c r="B22" s="47"/>
      <c r="C22" s="47"/>
      <c r="D22" s="26" t="s">
        <v>51</v>
      </c>
      <c r="E22" s="27">
        <v>3</v>
      </c>
      <c r="F22" s="27">
        <v>2</v>
      </c>
      <c r="G22" s="28">
        <v>1</v>
      </c>
      <c r="H22" s="109" t="s">
        <v>129</v>
      </c>
      <c r="I22" s="110"/>
      <c r="J22" s="111"/>
      <c r="K22" s="112"/>
      <c r="L22" s="113"/>
      <c r="M22" s="26" t="s">
        <v>52</v>
      </c>
      <c r="N22" s="27">
        <v>9</v>
      </c>
      <c r="O22" s="27">
        <v>1</v>
      </c>
      <c r="P22" s="28">
        <v>1</v>
      </c>
      <c r="Q22" s="109" t="s">
        <v>128</v>
      </c>
      <c r="R22" s="110"/>
      <c r="S22" s="114"/>
      <c r="T22" s="115"/>
      <c r="U22" s="118"/>
      <c r="V22" s="26" t="s">
        <v>51</v>
      </c>
      <c r="W22" s="27">
        <v>8</v>
      </c>
      <c r="X22" s="27">
        <v>-8</v>
      </c>
      <c r="Y22" s="28">
        <v>2</v>
      </c>
      <c r="Z22" s="109" t="s">
        <v>129</v>
      </c>
      <c r="AA22" s="110"/>
      <c r="AB22" s="116"/>
      <c r="AC22" s="117"/>
      <c r="AD22" s="113"/>
      <c r="AE22" s="26" t="s">
        <v>12</v>
      </c>
      <c r="AF22" s="27">
        <v>23</v>
      </c>
      <c r="AG22" s="27">
        <v>-6</v>
      </c>
      <c r="AH22" s="28">
        <v>2</v>
      </c>
      <c r="AI22" s="109" t="s">
        <v>130</v>
      </c>
      <c r="AJ22" s="110"/>
      <c r="AK22" s="116"/>
      <c r="AL22" s="117"/>
      <c r="AM22" s="113"/>
      <c r="AN22" s="26" t="s">
        <v>50</v>
      </c>
      <c r="AO22" s="27">
        <v>37</v>
      </c>
      <c r="AP22" s="27">
        <v>-3</v>
      </c>
      <c r="AQ22" s="28">
        <v>3</v>
      </c>
      <c r="AR22" s="109" t="s">
        <v>81</v>
      </c>
      <c r="AS22" s="110"/>
      <c r="AT22" s="116"/>
      <c r="AU22" s="117"/>
      <c r="AV22" s="113"/>
      <c r="AW22" s="29">
        <v>11</v>
      </c>
    </row>
    <row r="23" spans="1:49" ht="15.75">
      <c r="A23" s="47"/>
      <c r="B23" s="47"/>
      <c r="C23" s="47"/>
      <c r="D23" s="26" t="s">
        <v>53</v>
      </c>
      <c r="E23" s="27">
        <v>2</v>
      </c>
      <c r="F23" s="27">
        <v>1</v>
      </c>
      <c r="G23" s="28">
        <v>1</v>
      </c>
      <c r="H23" s="109" t="s">
        <v>134</v>
      </c>
      <c r="I23" s="110"/>
      <c r="J23" s="111"/>
      <c r="K23" s="112"/>
      <c r="L23" s="113"/>
      <c r="M23" s="26" t="s">
        <v>14</v>
      </c>
      <c r="N23" s="27">
        <v>10</v>
      </c>
      <c r="O23" s="27">
        <v>-1</v>
      </c>
      <c r="P23" s="28">
        <v>1</v>
      </c>
      <c r="Q23" s="109" t="s">
        <v>127</v>
      </c>
      <c r="R23" s="110"/>
      <c r="S23" s="114"/>
      <c r="T23" s="115"/>
      <c r="U23" s="118"/>
      <c r="V23" s="26" t="s">
        <v>21</v>
      </c>
      <c r="W23" s="27">
        <v>8</v>
      </c>
      <c r="X23" s="27">
        <v>3</v>
      </c>
      <c r="Y23" s="28">
        <v>2</v>
      </c>
      <c r="Z23" s="109" t="s">
        <v>133</v>
      </c>
      <c r="AA23" s="110"/>
      <c r="AB23" s="116"/>
      <c r="AC23" s="117"/>
      <c r="AD23" s="113"/>
      <c r="AE23" s="26" t="s">
        <v>52</v>
      </c>
      <c r="AF23" s="27">
        <v>22</v>
      </c>
      <c r="AG23" s="27">
        <v>1</v>
      </c>
      <c r="AH23" s="28">
        <v>2</v>
      </c>
      <c r="AI23" s="109" t="s">
        <v>128</v>
      </c>
      <c r="AJ23" s="110"/>
      <c r="AK23" s="116"/>
      <c r="AL23" s="117"/>
      <c r="AM23" s="113"/>
      <c r="AN23" s="26" t="s">
        <v>51</v>
      </c>
      <c r="AO23" s="27">
        <v>16</v>
      </c>
      <c r="AP23" s="27">
        <v>-10</v>
      </c>
      <c r="AQ23" s="28">
        <v>3</v>
      </c>
      <c r="AR23" s="109" t="s">
        <v>135</v>
      </c>
      <c r="AS23" s="110"/>
      <c r="AT23" s="116"/>
      <c r="AU23" s="117"/>
      <c r="AV23" s="113"/>
      <c r="AW23" s="29">
        <v>10</v>
      </c>
    </row>
    <row r="24" spans="1:49" ht="15.75">
      <c r="A24" s="47"/>
      <c r="B24" s="47"/>
      <c r="C24" s="47"/>
      <c r="D24" s="26" t="s">
        <v>8</v>
      </c>
      <c r="E24" s="27">
        <v>7</v>
      </c>
      <c r="F24" s="27">
        <v>-1</v>
      </c>
      <c r="G24" s="28">
        <v>0</v>
      </c>
      <c r="H24" s="109" t="s">
        <v>68</v>
      </c>
      <c r="I24" s="110"/>
      <c r="J24" s="111"/>
      <c r="K24" s="112"/>
      <c r="L24" s="113"/>
      <c r="M24" s="26" t="s">
        <v>6</v>
      </c>
      <c r="N24" s="27">
        <v>8</v>
      </c>
      <c r="O24" s="27">
        <v>0</v>
      </c>
      <c r="P24" s="28">
        <v>1</v>
      </c>
      <c r="Q24" s="109" t="s">
        <v>136</v>
      </c>
      <c r="R24" s="110"/>
      <c r="S24" s="114"/>
      <c r="T24" s="115"/>
      <c r="U24" s="118"/>
      <c r="V24" s="26" t="s">
        <v>13</v>
      </c>
      <c r="W24" s="27">
        <v>20</v>
      </c>
      <c r="X24" s="27">
        <v>-3</v>
      </c>
      <c r="Y24" s="28">
        <v>1</v>
      </c>
      <c r="Z24" s="109" t="s">
        <v>124</v>
      </c>
      <c r="AA24" s="110"/>
      <c r="AB24" s="116"/>
      <c r="AC24" s="117"/>
      <c r="AD24" s="113"/>
      <c r="AE24" s="26" t="s">
        <v>51</v>
      </c>
      <c r="AF24" s="27">
        <v>11</v>
      </c>
      <c r="AG24" s="27">
        <v>-13</v>
      </c>
      <c r="AH24" s="28">
        <v>2</v>
      </c>
      <c r="AI24" s="109" t="s">
        <v>135</v>
      </c>
      <c r="AJ24" s="110"/>
      <c r="AK24" s="116"/>
      <c r="AL24" s="117"/>
      <c r="AM24" s="113"/>
      <c r="AN24" s="26" t="s">
        <v>20</v>
      </c>
      <c r="AO24" s="27">
        <v>32</v>
      </c>
      <c r="AP24" s="27">
        <v>6</v>
      </c>
      <c r="AQ24" s="28">
        <v>2</v>
      </c>
      <c r="AR24" s="109" t="s">
        <v>137</v>
      </c>
      <c r="AS24" s="110"/>
      <c r="AT24" s="116"/>
      <c r="AU24" s="117"/>
      <c r="AV24" s="113"/>
      <c r="AW24" s="29">
        <v>9</v>
      </c>
    </row>
    <row r="25" spans="1:49" ht="15.75">
      <c r="A25" s="47"/>
      <c r="B25" s="47"/>
      <c r="C25" s="47"/>
      <c r="D25" s="26" t="s">
        <v>20</v>
      </c>
      <c r="E25" s="27">
        <v>6</v>
      </c>
      <c r="F25" s="27">
        <v>-4</v>
      </c>
      <c r="G25" s="28">
        <v>0</v>
      </c>
      <c r="H25" s="109" t="s">
        <v>137</v>
      </c>
      <c r="I25" s="110"/>
      <c r="J25" s="111"/>
      <c r="K25" s="112"/>
      <c r="L25" s="113"/>
      <c r="M25" s="26" t="s">
        <v>18</v>
      </c>
      <c r="N25" s="27">
        <v>6</v>
      </c>
      <c r="O25" s="27">
        <v>0</v>
      </c>
      <c r="P25" s="28">
        <v>1</v>
      </c>
      <c r="Q25" s="109" t="s">
        <v>131</v>
      </c>
      <c r="R25" s="110"/>
      <c r="S25" s="114"/>
      <c r="T25" s="115"/>
      <c r="U25" s="118"/>
      <c r="V25" s="26" t="s">
        <v>20</v>
      </c>
      <c r="W25" s="27">
        <v>19</v>
      </c>
      <c r="X25" s="27">
        <v>0</v>
      </c>
      <c r="Y25" s="28">
        <v>1</v>
      </c>
      <c r="Z25" s="109" t="s">
        <v>137</v>
      </c>
      <c r="AA25" s="110"/>
      <c r="AB25" s="116"/>
      <c r="AC25" s="117"/>
      <c r="AD25" s="113"/>
      <c r="AE25" s="26" t="s">
        <v>6</v>
      </c>
      <c r="AF25" s="27">
        <v>14</v>
      </c>
      <c r="AG25" s="27">
        <v>-5</v>
      </c>
      <c r="AH25" s="28">
        <v>2</v>
      </c>
      <c r="AI25" s="109" t="s">
        <v>136</v>
      </c>
      <c r="AJ25" s="110"/>
      <c r="AK25" s="116"/>
      <c r="AL25" s="117"/>
      <c r="AM25" s="113"/>
      <c r="AN25" s="26" t="s">
        <v>17</v>
      </c>
      <c r="AO25" s="27">
        <v>13</v>
      </c>
      <c r="AP25" s="27">
        <v>3</v>
      </c>
      <c r="AQ25" s="28">
        <v>2</v>
      </c>
      <c r="AR25" s="109" t="s">
        <v>138</v>
      </c>
      <c r="AS25" s="110"/>
      <c r="AT25" s="116"/>
      <c r="AU25" s="117"/>
      <c r="AV25" s="113"/>
      <c r="AW25" s="29">
        <v>8</v>
      </c>
    </row>
    <row r="26" spans="1:49" ht="15.75">
      <c r="A26" s="47"/>
      <c r="B26" s="47" t="s">
        <v>139</v>
      </c>
      <c r="C26" s="47"/>
      <c r="D26" s="26" t="s">
        <v>14</v>
      </c>
      <c r="E26" s="27">
        <v>3</v>
      </c>
      <c r="F26" s="27">
        <v>-2</v>
      </c>
      <c r="G26" s="28">
        <v>0</v>
      </c>
      <c r="H26" s="109" t="s">
        <v>127</v>
      </c>
      <c r="I26" s="110"/>
      <c r="J26" s="111"/>
      <c r="K26" s="112"/>
      <c r="L26" s="113"/>
      <c r="M26" s="26" t="s">
        <v>53</v>
      </c>
      <c r="N26" s="27">
        <v>3</v>
      </c>
      <c r="O26" s="27">
        <v>-7</v>
      </c>
      <c r="P26" s="28">
        <v>1</v>
      </c>
      <c r="Q26" s="109" t="s">
        <v>134</v>
      </c>
      <c r="R26" s="110"/>
      <c r="S26" s="114"/>
      <c r="T26" s="115"/>
      <c r="U26" s="118"/>
      <c r="V26" s="26" t="s">
        <v>52</v>
      </c>
      <c r="W26" s="27">
        <v>16</v>
      </c>
      <c r="X26" s="27">
        <v>-1</v>
      </c>
      <c r="Y26" s="28">
        <v>1</v>
      </c>
      <c r="Z26" s="109" t="s">
        <v>128</v>
      </c>
      <c r="AA26" s="110"/>
      <c r="AB26" s="116"/>
      <c r="AC26" s="117"/>
      <c r="AD26" s="113"/>
      <c r="AE26" s="26" t="s">
        <v>21</v>
      </c>
      <c r="AF26" s="27">
        <v>8</v>
      </c>
      <c r="AG26" s="27">
        <v>-3</v>
      </c>
      <c r="AH26" s="28">
        <v>2</v>
      </c>
      <c r="AI26" s="109" t="s">
        <v>74</v>
      </c>
      <c r="AJ26" s="110"/>
      <c r="AK26" s="116"/>
      <c r="AL26" s="117"/>
      <c r="AM26" s="113"/>
      <c r="AN26" s="26" t="s">
        <v>52</v>
      </c>
      <c r="AO26" s="27">
        <v>24</v>
      </c>
      <c r="AP26" s="27">
        <v>-2</v>
      </c>
      <c r="AQ26" s="28">
        <v>2</v>
      </c>
      <c r="AR26" s="109" t="s">
        <v>128</v>
      </c>
      <c r="AS26" s="110"/>
      <c r="AT26" s="116"/>
      <c r="AU26" s="117"/>
      <c r="AV26" s="113"/>
      <c r="AW26" s="29">
        <v>7</v>
      </c>
    </row>
    <row r="27" spans="1:49" ht="15.75">
      <c r="A27" s="47"/>
      <c r="B27" s="47"/>
      <c r="C27" s="47"/>
      <c r="D27" s="26" t="s">
        <v>6</v>
      </c>
      <c r="E27" s="27">
        <v>3</v>
      </c>
      <c r="F27" s="27">
        <v>-3</v>
      </c>
      <c r="G27" s="28">
        <v>0</v>
      </c>
      <c r="H27" s="109" t="s">
        <v>136</v>
      </c>
      <c r="I27" s="110"/>
      <c r="J27" s="111"/>
      <c r="K27" s="112"/>
      <c r="L27" s="113"/>
      <c r="M27" s="26" t="s">
        <v>21</v>
      </c>
      <c r="N27" s="27">
        <v>5</v>
      </c>
      <c r="O27" s="27">
        <v>0</v>
      </c>
      <c r="P27" s="28">
        <v>1</v>
      </c>
      <c r="Q27" s="109" t="s">
        <v>133</v>
      </c>
      <c r="R27" s="119"/>
      <c r="S27" s="120"/>
      <c r="T27" s="121"/>
      <c r="U27" s="122"/>
      <c r="V27" s="26" t="s">
        <v>6</v>
      </c>
      <c r="W27" s="27">
        <v>10</v>
      </c>
      <c r="X27" s="27">
        <v>-6</v>
      </c>
      <c r="Y27" s="28">
        <v>1</v>
      </c>
      <c r="Z27" s="109" t="s">
        <v>136</v>
      </c>
      <c r="AA27" s="119"/>
      <c r="AB27" s="116"/>
      <c r="AC27" s="117"/>
      <c r="AD27" s="113"/>
      <c r="AE27" s="26" t="s">
        <v>15</v>
      </c>
      <c r="AF27" s="27">
        <v>6</v>
      </c>
      <c r="AG27" s="27">
        <v>-1</v>
      </c>
      <c r="AH27" s="28">
        <v>2</v>
      </c>
      <c r="AI27" s="109" t="s">
        <v>140</v>
      </c>
      <c r="AJ27" s="110"/>
      <c r="AK27" s="116"/>
      <c r="AL27" s="117"/>
      <c r="AM27" s="113"/>
      <c r="AN27" s="26" t="s">
        <v>13</v>
      </c>
      <c r="AO27" s="27">
        <v>29</v>
      </c>
      <c r="AP27" s="27">
        <v>-4</v>
      </c>
      <c r="AQ27" s="28">
        <v>2</v>
      </c>
      <c r="AR27" s="109" t="s">
        <v>124</v>
      </c>
      <c r="AS27" s="110"/>
      <c r="AT27" s="116"/>
      <c r="AU27" s="117"/>
      <c r="AV27" s="113"/>
      <c r="AW27" s="29">
        <v>6</v>
      </c>
    </row>
    <row r="28" spans="1:49" ht="15.75">
      <c r="A28" s="47"/>
      <c r="B28" s="47"/>
      <c r="C28" s="47"/>
      <c r="D28" s="26" t="s">
        <v>22</v>
      </c>
      <c r="E28" s="27">
        <v>2</v>
      </c>
      <c r="F28" s="27">
        <v>-2</v>
      </c>
      <c r="G28" s="28">
        <v>0</v>
      </c>
      <c r="H28" s="109" t="s">
        <v>141</v>
      </c>
      <c r="I28" s="110"/>
      <c r="J28" s="111"/>
      <c r="K28" s="112"/>
      <c r="L28" s="113"/>
      <c r="M28" s="26" t="s">
        <v>15</v>
      </c>
      <c r="N28" s="27">
        <v>2</v>
      </c>
      <c r="O28" s="27">
        <v>-1</v>
      </c>
      <c r="P28" s="28">
        <v>1</v>
      </c>
      <c r="Q28" s="109" t="s">
        <v>140</v>
      </c>
      <c r="R28" s="110"/>
      <c r="S28" s="114"/>
      <c r="T28" s="115"/>
      <c r="U28" s="118"/>
      <c r="V28" s="26" t="s">
        <v>17</v>
      </c>
      <c r="W28" s="27">
        <v>5</v>
      </c>
      <c r="X28" s="27">
        <v>0</v>
      </c>
      <c r="Y28" s="28">
        <v>1</v>
      </c>
      <c r="Z28" s="109" t="s">
        <v>138</v>
      </c>
      <c r="AA28" s="110"/>
      <c r="AB28" s="116"/>
      <c r="AC28" s="117"/>
      <c r="AD28" s="113"/>
      <c r="AE28" s="26" t="s">
        <v>20</v>
      </c>
      <c r="AF28" s="27">
        <v>23</v>
      </c>
      <c r="AG28" s="27">
        <v>-2</v>
      </c>
      <c r="AH28" s="28">
        <v>1</v>
      </c>
      <c r="AI28" s="109" t="s">
        <v>73</v>
      </c>
      <c r="AJ28" s="110"/>
      <c r="AK28" s="116"/>
      <c r="AL28" s="117"/>
      <c r="AM28" s="113"/>
      <c r="AN28" s="26" t="s">
        <v>15</v>
      </c>
      <c r="AO28" s="27">
        <v>7</v>
      </c>
      <c r="AP28" s="27">
        <v>-9</v>
      </c>
      <c r="AQ28" s="28">
        <v>2</v>
      </c>
      <c r="AR28" s="109" t="s">
        <v>140</v>
      </c>
      <c r="AS28" s="110"/>
      <c r="AT28" s="116"/>
      <c r="AU28" s="117"/>
      <c r="AV28" s="113"/>
      <c r="AW28" s="29">
        <v>5</v>
      </c>
    </row>
    <row r="29" spans="1:49" ht="15.75">
      <c r="A29" s="47"/>
      <c r="B29" s="47"/>
      <c r="C29" s="47"/>
      <c r="D29" s="26" t="s">
        <v>18</v>
      </c>
      <c r="E29" s="27">
        <v>2</v>
      </c>
      <c r="F29" s="27">
        <v>-2</v>
      </c>
      <c r="G29" s="28">
        <v>0</v>
      </c>
      <c r="H29" s="109" t="s">
        <v>131</v>
      </c>
      <c r="I29" s="110"/>
      <c r="J29" s="111"/>
      <c r="K29" s="112"/>
      <c r="L29" s="113"/>
      <c r="M29" s="26" t="s">
        <v>20</v>
      </c>
      <c r="N29" s="27">
        <v>12</v>
      </c>
      <c r="O29" s="27">
        <v>-5</v>
      </c>
      <c r="P29" s="28">
        <v>0</v>
      </c>
      <c r="Q29" s="109" t="s">
        <v>137</v>
      </c>
      <c r="R29" s="110"/>
      <c r="S29" s="114"/>
      <c r="T29" s="115"/>
      <c r="U29" s="118"/>
      <c r="V29" s="26" t="s">
        <v>53</v>
      </c>
      <c r="W29" s="27">
        <v>5</v>
      </c>
      <c r="X29" s="27">
        <v>-8</v>
      </c>
      <c r="Y29" s="28">
        <v>1</v>
      </c>
      <c r="Z29" s="109" t="s">
        <v>134</v>
      </c>
      <c r="AA29" s="110"/>
      <c r="AB29" s="116"/>
      <c r="AC29" s="117"/>
      <c r="AD29" s="113"/>
      <c r="AE29" s="26" t="s">
        <v>19</v>
      </c>
      <c r="AF29" s="27">
        <v>11</v>
      </c>
      <c r="AG29" s="27">
        <v>-10</v>
      </c>
      <c r="AH29" s="28">
        <v>1</v>
      </c>
      <c r="AI29" s="109" t="s">
        <v>142</v>
      </c>
      <c r="AJ29" s="110"/>
      <c r="AK29" s="116"/>
      <c r="AL29" s="117"/>
      <c r="AM29" s="113"/>
      <c r="AN29" s="26" t="s">
        <v>6</v>
      </c>
      <c r="AO29" s="27">
        <v>16</v>
      </c>
      <c r="AP29" s="27">
        <v>-11</v>
      </c>
      <c r="AQ29" s="28">
        <v>2</v>
      </c>
      <c r="AR29" s="109" t="s">
        <v>136</v>
      </c>
      <c r="AS29" s="110"/>
      <c r="AT29" s="116"/>
      <c r="AU29" s="117"/>
      <c r="AV29" s="113"/>
      <c r="AW29" s="29">
        <v>4</v>
      </c>
    </row>
    <row r="30" spans="1:49" ht="15.75">
      <c r="A30" s="47"/>
      <c r="B30" s="47"/>
      <c r="C30" s="47"/>
      <c r="D30" s="26" t="s">
        <v>19</v>
      </c>
      <c r="E30" s="27">
        <v>2</v>
      </c>
      <c r="F30" s="27">
        <v>-6</v>
      </c>
      <c r="G30" s="28">
        <v>0</v>
      </c>
      <c r="H30" s="109" t="s">
        <v>143</v>
      </c>
      <c r="I30" s="110"/>
      <c r="J30" s="111"/>
      <c r="K30" s="112"/>
      <c r="L30" s="113"/>
      <c r="M30" s="26" t="s">
        <v>19</v>
      </c>
      <c r="N30" s="27">
        <v>4</v>
      </c>
      <c r="O30" s="27">
        <v>-8</v>
      </c>
      <c r="P30" s="28">
        <v>0</v>
      </c>
      <c r="Q30" s="109" t="s">
        <v>143</v>
      </c>
      <c r="R30" s="110"/>
      <c r="S30" s="114"/>
      <c r="T30" s="115"/>
      <c r="U30" s="118"/>
      <c r="V30" s="26" t="s">
        <v>15</v>
      </c>
      <c r="W30" s="27">
        <v>2</v>
      </c>
      <c r="X30" s="27">
        <v>-4</v>
      </c>
      <c r="Y30" s="28">
        <v>1</v>
      </c>
      <c r="Z30" s="109" t="s">
        <v>140</v>
      </c>
      <c r="AA30" s="110"/>
      <c r="AB30" s="116"/>
      <c r="AC30" s="117"/>
      <c r="AD30" s="113"/>
      <c r="AE30" s="26" t="s">
        <v>17</v>
      </c>
      <c r="AF30" s="27">
        <v>8</v>
      </c>
      <c r="AG30" s="27">
        <v>-1</v>
      </c>
      <c r="AH30" s="28">
        <v>1</v>
      </c>
      <c r="AI30" s="109" t="s">
        <v>138</v>
      </c>
      <c r="AJ30" s="110"/>
      <c r="AK30" s="116"/>
      <c r="AL30" s="117"/>
      <c r="AM30" s="113"/>
      <c r="AN30" s="26" t="s">
        <v>22</v>
      </c>
      <c r="AO30" s="27">
        <v>9</v>
      </c>
      <c r="AP30" s="27">
        <v>-5</v>
      </c>
      <c r="AQ30" s="28">
        <v>1</v>
      </c>
      <c r="AR30" s="109" t="s">
        <v>141</v>
      </c>
      <c r="AS30" s="110"/>
      <c r="AT30" s="116"/>
      <c r="AU30" s="117"/>
      <c r="AV30" s="113"/>
      <c r="AW30" s="29">
        <v>3</v>
      </c>
    </row>
    <row r="31" spans="1:49" ht="15.75">
      <c r="A31" s="47"/>
      <c r="B31" s="47"/>
      <c r="C31" s="47"/>
      <c r="D31" s="26" t="s">
        <v>17</v>
      </c>
      <c r="E31" s="27">
        <v>1</v>
      </c>
      <c r="F31" s="27">
        <v>-1</v>
      </c>
      <c r="G31" s="28">
        <v>0</v>
      </c>
      <c r="H31" s="109" t="s">
        <v>138</v>
      </c>
      <c r="I31" s="110"/>
      <c r="J31" s="111"/>
      <c r="K31" s="112"/>
      <c r="L31" s="113"/>
      <c r="M31" s="26" t="s">
        <v>22</v>
      </c>
      <c r="N31" s="27">
        <v>2</v>
      </c>
      <c r="O31" s="27">
        <v>-2</v>
      </c>
      <c r="P31" s="28">
        <v>0</v>
      </c>
      <c r="Q31" s="109" t="s">
        <v>141</v>
      </c>
      <c r="R31" s="110"/>
      <c r="S31" s="114"/>
      <c r="T31" s="115"/>
      <c r="U31" s="118"/>
      <c r="V31" s="26" t="s">
        <v>19</v>
      </c>
      <c r="W31" s="27">
        <v>6</v>
      </c>
      <c r="X31" s="27">
        <v>-13</v>
      </c>
      <c r="Y31" s="28">
        <v>0</v>
      </c>
      <c r="Z31" s="109" t="s">
        <v>143</v>
      </c>
      <c r="AA31" s="110"/>
      <c r="AB31" s="116"/>
      <c r="AC31" s="117"/>
      <c r="AD31" s="113"/>
      <c r="AE31" s="26" t="s">
        <v>53</v>
      </c>
      <c r="AF31" s="27">
        <v>6</v>
      </c>
      <c r="AG31" s="27">
        <v>-11</v>
      </c>
      <c r="AH31" s="28">
        <v>1</v>
      </c>
      <c r="AI31" s="109" t="s">
        <v>134</v>
      </c>
      <c r="AJ31" s="110"/>
      <c r="AK31" s="116"/>
      <c r="AL31" s="117"/>
      <c r="AM31" s="113"/>
      <c r="AN31" s="26" t="s">
        <v>53</v>
      </c>
      <c r="AO31" s="27">
        <v>7</v>
      </c>
      <c r="AP31" s="27">
        <v>-13</v>
      </c>
      <c r="AQ31" s="28">
        <v>1</v>
      </c>
      <c r="AR31" s="109" t="s">
        <v>134</v>
      </c>
      <c r="AS31" s="110"/>
      <c r="AT31" s="116"/>
      <c r="AU31" s="117"/>
      <c r="AV31" s="113"/>
      <c r="AW31" s="29">
        <v>2</v>
      </c>
    </row>
    <row r="32" spans="1:49" ht="15.75">
      <c r="A32" s="47"/>
      <c r="B32" s="47"/>
      <c r="C32" s="47"/>
      <c r="D32" s="26" t="s">
        <v>15</v>
      </c>
      <c r="E32" s="27">
        <v>1</v>
      </c>
      <c r="F32" s="27">
        <v>-2</v>
      </c>
      <c r="G32" s="28">
        <v>0</v>
      </c>
      <c r="H32" s="109" t="s">
        <v>140</v>
      </c>
      <c r="I32" s="110"/>
      <c r="J32" s="111"/>
      <c r="K32" s="112"/>
      <c r="L32" s="113"/>
      <c r="M32" s="26" t="s">
        <v>17</v>
      </c>
      <c r="N32" s="27">
        <v>1</v>
      </c>
      <c r="O32" s="27">
        <v>-2</v>
      </c>
      <c r="P32" s="28">
        <v>0</v>
      </c>
      <c r="Q32" s="109" t="s">
        <v>138</v>
      </c>
      <c r="R32" s="110"/>
      <c r="S32" s="114"/>
      <c r="T32" s="115"/>
      <c r="U32" s="118"/>
      <c r="V32" s="26" t="s">
        <v>22</v>
      </c>
      <c r="W32" s="27">
        <v>4</v>
      </c>
      <c r="X32" s="27">
        <v>-4</v>
      </c>
      <c r="Y32" s="28">
        <v>0</v>
      </c>
      <c r="Z32" s="109" t="s">
        <v>141</v>
      </c>
      <c r="AA32" s="110"/>
      <c r="AB32" s="116"/>
      <c r="AC32" s="117"/>
      <c r="AD32" s="113"/>
      <c r="AE32" s="26" t="s">
        <v>22</v>
      </c>
      <c r="AF32" s="27">
        <v>6</v>
      </c>
      <c r="AG32" s="27">
        <v>-7</v>
      </c>
      <c r="AH32" s="28">
        <v>0</v>
      </c>
      <c r="AI32" s="109" t="s">
        <v>141</v>
      </c>
      <c r="AJ32" s="110"/>
      <c r="AK32" s="116"/>
      <c r="AL32" s="117"/>
      <c r="AM32" s="113"/>
      <c r="AN32" s="26" t="s">
        <v>19</v>
      </c>
      <c r="AO32" s="27">
        <v>12</v>
      </c>
      <c r="AP32" s="27">
        <v>-14</v>
      </c>
      <c r="AQ32" s="28">
        <v>1</v>
      </c>
      <c r="AR32" s="109" t="s">
        <v>144</v>
      </c>
      <c r="AS32" s="110"/>
      <c r="AT32" s="116"/>
      <c r="AU32" s="117"/>
      <c r="AV32" s="113"/>
      <c r="AW32" s="29">
        <v>1</v>
      </c>
    </row>
    <row r="33" spans="1:49" ht="12.7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98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9"/>
    </row>
    <row r="34" spans="1:49" ht="12.7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124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</row>
  </sheetData>
  <sheetProtection password="CFE5" sheet="1" objects="1" scenarios="1"/>
  <mergeCells count="17">
    <mergeCell ref="AN13:AT13"/>
    <mergeCell ref="S14:T14"/>
    <mergeCell ref="D13:J13"/>
    <mergeCell ref="M13:S13"/>
    <mergeCell ref="V13:AB13"/>
    <mergeCell ref="AE13:AK13"/>
    <mergeCell ref="AE1:AL1"/>
    <mergeCell ref="AN1:AU1"/>
    <mergeCell ref="G2:H2"/>
    <mergeCell ref="P2:Q2"/>
    <mergeCell ref="Y2:Z2"/>
    <mergeCell ref="AH2:AI2"/>
    <mergeCell ref="AQ2:AR2"/>
    <mergeCell ref="A1:B1"/>
    <mergeCell ref="D1:K1"/>
    <mergeCell ref="M1:T1"/>
    <mergeCell ref="V1:AC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33"/>
  <sheetViews>
    <sheetView workbookViewId="0" topLeftCell="A1">
      <selection activeCell="J20" sqref="J20"/>
    </sheetView>
  </sheetViews>
  <sheetFormatPr defaultColWidth="9.140625" defaultRowHeight="12.75"/>
  <cols>
    <col min="1" max="1" width="5.7109375" style="0" customWidth="1"/>
    <col min="2" max="2" width="20.7109375" style="0" customWidth="1"/>
    <col min="3" max="3" width="2.7109375" style="0" customWidth="1"/>
    <col min="4" max="4" width="20.7109375" style="0" customWidth="1"/>
    <col min="5" max="6" width="9.00390625" style="0" customWidth="1"/>
    <col min="7" max="8" width="4.7109375" style="0" customWidth="1"/>
    <col min="9" max="10" width="9.00390625" style="0" customWidth="1"/>
    <col min="11" max="11" width="20.7109375" style="0" customWidth="1"/>
    <col min="12" max="12" width="2.7109375" style="0" customWidth="1"/>
    <col min="13" max="13" width="20.7109375" style="0" customWidth="1"/>
    <col min="14" max="15" width="9.00390625" style="0" customWidth="1"/>
    <col min="16" max="17" width="4.7109375" style="0" customWidth="1"/>
    <col min="19" max="19" width="8.7109375" style="0" customWidth="1"/>
    <col min="20" max="20" width="20.7109375" style="0" customWidth="1"/>
    <col min="21" max="21" width="2.7109375" style="0" customWidth="1"/>
    <col min="22" max="22" width="20.7109375" style="0" customWidth="1"/>
    <col min="23" max="24" width="9.00390625" style="0" customWidth="1"/>
    <col min="25" max="26" width="4.7109375" style="0" customWidth="1"/>
    <col min="27" max="27" width="9.00390625" style="0" customWidth="1"/>
    <col min="28" max="28" width="8.7109375" style="0" customWidth="1"/>
    <col min="29" max="29" width="20.7109375" style="0" customWidth="1"/>
    <col min="30" max="30" width="2.7109375" style="0" customWidth="1"/>
    <col min="31" max="31" width="22.00390625" style="0" customWidth="1"/>
    <col min="32" max="33" width="9.00390625" style="0" customWidth="1"/>
    <col min="34" max="35" width="4.7109375" style="0" customWidth="1"/>
    <col min="36" max="36" width="9.00390625" style="0" customWidth="1"/>
    <col min="37" max="37" width="8.7109375" style="0" customWidth="1"/>
    <col min="38" max="38" width="20.7109375" style="0" customWidth="1"/>
    <col min="39" max="39" width="2.7109375" style="0" customWidth="1"/>
    <col min="40" max="40" width="20.7109375" style="0" customWidth="1"/>
    <col min="41" max="42" width="9.00390625" style="0" customWidth="1"/>
    <col min="43" max="44" width="4.7109375" style="0" customWidth="1"/>
    <col min="45" max="45" width="9.00390625" style="0" customWidth="1"/>
    <col min="46" max="46" width="8.7109375" style="0" customWidth="1"/>
    <col min="47" max="47" width="20.7109375" style="0" customWidth="1"/>
    <col min="48" max="48" width="2.7109375" style="0" customWidth="1"/>
  </cols>
  <sheetData>
    <row r="1" spans="1:48" ht="20.25" thickBot="1">
      <c r="A1" s="205" t="s">
        <v>108</v>
      </c>
      <c r="B1" s="205"/>
      <c r="C1" s="47"/>
      <c r="D1" s="206" t="s">
        <v>145</v>
      </c>
      <c r="E1" s="206"/>
      <c r="F1" s="206"/>
      <c r="G1" s="206"/>
      <c r="H1" s="206"/>
      <c r="I1" s="206"/>
      <c r="J1" s="206"/>
      <c r="K1" s="206"/>
      <c r="L1" s="48"/>
      <c r="M1" s="206" t="s">
        <v>146</v>
      </c>
      <c r="N1" s="206"/>
      <c r="O1" s="206"/>
      <c r="P1" s="206"/>
      <c r="Q1" s="206"/>
      <c r="R1" s="206"/>
      <c r="S1" s="206"/>
      <c r="T1" s="206"/>
      <c r="U1" s="48"/>
      <c r="V1" s="206" t="s">
        <v>147</v>
      </c>
      <c r="W1" s="206"/>
      <c r="X1" s="206"/>
      <c r="Y1" s="206"/>
      <c r="Z1" s="206"/>
      <c r="AA1" s="206"/>
      <c r="AB1" s="206"/>
      <c r="AC1" s="206"/>
      <c r="AD1" s="48"/>
      <c r="AE1" s="206" t="s">
        <v>148</v>
      </c>
      <c r="AF1" s="209"/>
      <c r="AG1" s="209"/>
      <c r="AH1" s="209"/>
      <c r="AI1" s="209"/>
      <c r="AJ1" s="209"/>
      <c r="AK1" s="209"/>
      <c r="AL1" s="206"/>
      <c r="AM1" s="48"/>
      <c r="AN1" s="206" t="s">
        <v>149</v>
      </c>
      <c r="AO1" s="209"/>
      <c r="AP1" s="209"/>
      <c r="AQ1" s="209"/>
      <c r="AR1" s="209"/>
      <c r="AS1" s="209"/>
      <c r="AT1" s="209"/>
      <c r="AU1" s="206"/>
      <c r="AV1" s="48"/>
    </row>
    <row r="2" spans="1:48" ht="26.25" thickBot="1">
      <c r="A2" s="50" t="s">
        <v>114</v>
      </c>
      <c r="B2" s="22" t="s">
        <v>0</v>
      </c>
      <c r="C2" s="51"/>
      <c r="D2" s="52" t="s">
        <v>115</v>
      </c>
      <c r="E2" s="53" t="s">
        <v>46</v>
      </c>
      <c r="F2" s="125" t="s">
        <v>47</v>
      </c>
      <c r="G2" s="207" t="s">
        <v>116</v>
      </c>
      <c r="H2" s="208"/>
      <c r="I2" s="126" t="s">
        <v>47</v>
      </c>
      <c r="J2" s="54" t="s">
        <v>150</v>
      </c>
      <c r="K2" s="55" t="s">
        <v>117</v>
      </c>
      <c r="L2" s="56"/>
      <c r="M2" s="52" t="s">
        <v>115</v>
      </c>
      <c r="N2" s="53" t="s">
        <v>46</v>
      </c>
      <c r="O2" s="125" t="s">
        <v>47</v>
      </c>
      <c r="P2" s="207" t="s">
        <v>116</v>
      </c>
      <c r="Q2" s="208"/>
      <c r="R2" s="126" t="s">
        <v>47</v>
      </c>
      <c r="S2" s="54" t="s">
        <v>150</v>
      </c>
      <c r="T2" s="55" t="s">
        <v>117</v>
      </c>
      <c r="U2" s="56"/>
      <c r="V2" s="52" t="s">
        <v>115</v>
      </c>
      <c r="W2" s="53" t="s">
        <v>46</v>
      </c>
      <c r="X2" s="125" t="s">
        <v>47</v>
      </c>
      <c r="Y2" s="207" t="s">
        <v>116</v>
      </c>
      <c r="Z2" s="208"/>
      <c r="AA2" s="127" t="s">
        <v>47</v>
      </c>
      <c r="AB2" s="54" t="s">
        <v>150</v>
      </c>
      <c r="AC2" s="55" t="s">
        <v>117</v>
      </c>
      <c r="AD2" s="56"/>
      <c r="AE2" s="52" t="s">
        <v>115</v>
      </c>
      <c r="AF2" s="53" t="s">
        <v>46</v>
      </c>
      <c r="AG2" s="125" t="s">
        <v>47</v>
      </c>
      <c r="AH2" s="207" t="s">
        <v>116</v>
      </c>
      <c r="AI2" s="208"/>
      <c r="AJ2" s="127" t="s">
        <v>47</v>
      </c>
      <c r="AK2" s="54" t="s">
        <v>150</v>
      </c>
      <c r="AL2" s="55" t="s">
        <v>117</v>
      </c>
      <c r="AM2" s="56"/>
      <c r="AN2" s="52" t="s">
        <v>115</v>
      </c>
      <c r="AO2" s="53" t="s">
        <v>46</v>
      </c>
      <c r="AP2" s="125" t="s">
        <v>47</v>
      </c>
      <c r="AQ2" s="207" t="s">
        <v>116</v>
      </c>
      <c r="AR2" s="208"/>
      <c r="AS2" s="127" t="s">
        <v>47</v>
      </c>
      <c r="AT2" s="54" t="s">
        <v>150</v>
      </c>
      <c r="AU2" s="55" t="s">
        <v>117</v>
      </c>
      <c r="AV2" s="56"/>
    </row>
    <row r="3" spans="1:48" ht="16.5" thickTop="1">
      <c r="A3" s="22">
        <v>1</v>
      </c>
      <c r="B3" s="26" t="s">
        <v>56</v>
      </c>
      <c r="C3" s="51"/>
      <c r="D3" s="57" t="str">
        <f>(B3)</f>
        <v>BOLU GENÇLİK </v>
      </c>
      <c r="E3" s="58">
        <v>11</v>
      </c>
      <c r="F3" s="128">
        <f>SUM(E3-J3)</f>
        <v>4</v>
      </c>
      <c r="G3" s="60" t="str">
        <f>IF(E3&gt;J3,"1","0")</f>
        <v>1</v>
      </c>
      <c r="H3" s="61" t="str">
        <f>IF(J3&gt;E3,"1","0")</f>
        <v>0</v>
      </c>
      <c r="I3" s="62">
        <f>SUM(J3-E3)</f>
        <v>-4</v>
      </c>
      <c r="J3" s="63">
        <v>7</v>
      </c>
      <c r="K3" s="64" t="str">
        <f>B4</f>
        <v>ANTALYA YAT YELKEN</v>
      </c>
      <c r="L3" s="65"/>
      <c r="M3" s="66" t="str">
        <f>D15</f>
        <v>KOCAELİ ÜNİVERSİTESİ</v>
      </c>
      <c r="N3" s="129">
        <v>14</v>
      </c>
      <c r="O3" s="130">
        <f>SUM(N3-S3)</f>
        <v>9</v>
      </c>
      <c r="P3" s="131" t="str">
        <f>IF(N3&gt;S3,"1","0")</f>
        <v>1</v>
      </c>
      <c r="Q3" s="132" t="str">
        <f>IF(S3&gt;N3,"1","0")</f>
        <v>0</v>
      </c>
      <c r="R3" s="133">
        <f>SUM(S3-N3)</f>
        <v>-9</v>
      </c>
      <c r="S3" s="134">
        <v>5</v>
      </c>
      <c r="T3" s="64" t="str">
        <f>D16</f>
        <v>BURSA ÇEKİRGE</v>
      </c>
      <c r="U3" s="65"/>
      <c r="V3" s="69" t="str">
        <f>M15</f>
        <v>KOCAELİ ÜNİVERSİTESİ</v>
      </c>
      <c r="W3" s="58">
        <v>13</v>
      </c>
      <c r="X3" s="135">
        <f>SUM(W3-AB3)</f>
        <v>4</v>
      </c>
      <c r="Y3" s="136" t="str">
        <f>IF(W3&gt;AB3,"1","0")</f>
        <v>1</v>
      </c>
      <c r="Z3" s="137" t="str">
        <f>IF(AB3&gt;W3,"1","0")</f>
        <v>0</v>
      </c>
      <c r="AA3" s="138">
        <f>SUM(AB3-W3)</f>
        <v>-4</v>
      </c>
      <c r="AB3" s="63">
        <v>9</v>
      </c>
      <c r="AC3" s="70" t="str">
        <f>M16</f>
        <v>BURSA HSNĞ TOKİ</v>
      </c>
      <c r="AD3" s="65"/>
      <c r="AE3" s="69" t="str">
        <f>V15</f>
        <v>KOCAELİ ÜNİVERSİTESİ</v>
      </c>
      <c r="AF3" s="58">
        <v>15</v>
      </c>
      <c r="AG3" s="135">
        <f>SUM(AF3-AK3)</f>
        <v>5</v>
      </c>
      <c r="AH3" s="136" t="str">
        <f>IF(AF3&gt;AK3,"1","0")</f>
        <v>1</v>
      </c>
      <c r="AI3" s="137" t="str">
        <f>IF(AK3&gt;AF3,"1","0")</f>
        <v>0</v>
      </c>
      <c r="AJ3" s="138">
        <f>SUM(AK3-AF3)</f>
        <v>-5</v>
      </c>
      <c r="AK3" s="63">
        <v>10</v>
      </c>
      <c r="AL3" s="70" t="str">
        <f>V16</f>
        <v>İSTANBUL BOCCE</v>
      </c>
      <c r="AM3" s="65"/>
      <c r="AN3" s="73" t="str">
        <f>AE15</f>
        <v>KOCAELİ ÜNİVERSİTESİ</v>
      </c>
      <c r="AO3" s="58">
        <v>8</v>
      </c>
      <c r="AP3" s="135">
        <f>SUM(AO3-AT3)</f>
        <v>-6</v>
      </c>
      <c r="AQ3" s="136" t="str">
        <f>IF(AO3&gt;AT3,"1","0")</f>
        <v>0</v>
      </c>
      <c r="AR3" s="137" t="str">
        <f>IF(AT3&gt;AO3,"1","0")</f>
        <v>1</v>
      </c>
      <c r="AS3" s="138">
        <f>SUM(AT3-AO3)</f>
        <v>6</v>
      </c>
      <c r="AT3" s="63">
        <v>14</v>
      </c>
      <c r="AU3" s="75" t="str">
        <f>AE16</f>
        <v>KONAK BELEDİYE</v>
      </c>
      <c r="AV3" s="65"/>
    </row>
    <row r="4" spans="1:48" ht="15.75">
      <c r="A4" s="22">
        <v>2</v>
      </c>
      <c r="B4" s="26" t="s">
        <v>51</v>
      </c>
      <c r="C4" s="51"/>
      <c r="D4" s="76" t="str">
        <f>B5</f>
        <v>ANTALYA KEMER</v>
      </c>
      <c r="E4" s="77">
        <v>7</v>
      </c>
      <c r="F4" s="128">
        <f aca="true" t="shared" si="0" ref="F4:F11">SUM(E4-J4)</f>
        <v>-3</v>
      </c>
      <c r="G4" s="78" t="str">
        <f aca="true" t="shared" si="1" ref="G4:G11">IF(E4&gt;J4,"1","0")</f>
        <v>0</v>
      </c>
      <c r="H4" s="79" t="str">
        <f aca="true" t="shared" si="2" ref="H4:H11">IF(J4&gt;E4,"1","0")</f>
        <v>1</v>
      </c>
      <c r="I4" s="62">
        <f aca="true" t="shared" si="3" ref="I4:I11">SUM(J4-E4)</f>
        <v>3</v>
      </c>
      <c r="J4" s="80">
        <v>10</v>
      </c>
      <c r="K4" s="81" t="str">
        <f>B6</f>
        <v>BURSA HSNĞ TOKİ</v>
      </c>
      <c r="L4" s="65"/>
      <c r="M4" s="82" t="str">
        <f>D17</f>
        <v>BOLU GENÇLİK </v>
      </c>
      <c r="N4" s="83">
        <v>2</v>
      </c>
      <c r="O4" s="139">
        <f aca="true" t="shared" si="4" ref="O4:O11">SUM(N4-S4)</f>
        <v>-11</v>
      </c>
      <c r="P4" s="131" t="str">
        <f aca="true" t="shared" si="5" ref="P4:P11">IF(N4&gt;S4,"1","0")</f>
        <v>0</v>
      </c>
      <c r="Q4" s="132" t="str">
        <f aca="true" t="shared" si="6" ref="Q4:Q11">IF(S4&gt;N4,"1","0")</f>
        <v>1</v>
      </c>
      <c r="R4" s="133">
        <f aca="true" t="shared" si="7" ref="R4:R11">SUM(S4-N4)</f>
        <v>11</v>
      </c>
      <c r="S4" s="140">
        <v>13</v>
      </c>
      <c r="T4" s="81" t="str">
        <f>D18</f>
        <v>BURSA HSNĞ TOKİ</v>
      </c>
      <c r="U4" s="65"/>
      <c r="V4" s="76" t="str">
        <f>M17</f>
        <v>İSTANBUL BOCCE</v>
      </c>
      <c r="W4" s="77">
        <v>7</v>
      </c>
      <c r="X4" s="141">
        <f aca="true" t="shared" si="8" ref="X4:X11">SUM(W4-AB4)</f>
        <v>1</v>
      </c>
      <c r="Y4" s="142" t="str">
        <f aca="true" t="shared" si="9" ref="Y4:Y11">IF(W4&gt;AB4,"1","0")</f>
        <v>1</v>
      </c>
      <c r="Z4" s="143" t="str">
        <f aca="true" t="shared" si="10" ref="Z4:Z11">IF(AB4&gt;W4,"1","0")</f>
        <v>0</v>
      </c>
      <c r="AA4" s="138">
        <f aca="true" t="shared" si="11" ref="AA4:AA11">SUM(AB4-W4)</f>
        <v>-1</v>
      </c>
      <c r="AB4" s="80">
        <v>6</v>
      </c>
      <c r="AC4" s="81" t="str">
        <f>M18</f>
        <v>ESKİŞEHİR ESJİM</v>
      </c>
      <c r="AD4" s="65"/>
      <c r="AE4" s="76" t="str">
        <f>V17</f>
        <v>BURSA HSNĞ TOKİ</v>
      </c>
      <c r="AF4" s="77">
        <v>4</v>
      </c>
      <c r="AG4" s="141">
        <f aca="true" t="shared" si="12" ref="AG4:AG11">SUM(AF4-AK4)</f>
        <v>-3</v>
      </c>
      <c r="AH4" s="142" t="str">
        <f aca="true" t="shared" si="13" ref="AH4:AH11">IF(AF4&gt;AK4,"1","0")</f>
        <v>0</v>
      </c>
      <c r="AI4" s="143" t="str">
        <f aca="true" t="shared" si="14" ref="AI4:AI11">IF(AK4&gt;AF4,"1","0")</f>
        <v>1</v>
      </c>
      <c r="AJ4" s="138">
        <f aca="true" t="shared" si="15" ref="AJ4:AJ11">SUM(AK4-AF4)</f>
        <v>3</v>
      </c>
      <c r="AK4" s="80">
        <v>7</v>
      </c>
      <c r="AL4" s="81" t="str">
        <f>V18</f>
        <v>BURSA ÇEKİRGE</v>
      </c>
      <c r="AM4" s="65"/>
      <c r="AN4" s="87" t="str">
        <f>AE17</f>
        <v>İSTANBUL BOCCE</v>
      </c>
      <c r="AO4" s="77">
        <v>5</v>
      </c>
      <c r="AP4" s="141">
        <f aca="true" t="shared" si="16" ref="AP4:AP11">SUM(AO4-AT4)</f>
        <v>-5</v>
      </c>
      <c r="AQ4" s="142" t="str">
        <f aca="true" t="shared" si="17" ref="AQ4:AQ11">IF(AO4&gt;AT4,"1","0")</f>
        <v>0</v>
      </c>
      <c r="AR4" s="143" t="str">
        <f aca="true" t="shared" si="18" ref="AR4:AR11">IF(AT4&gt;AO4,"1","0")</f>
        <v>1</v>
      </c>
      <c r="AS4" s="138">
        <f aca="true" t="shared" si="19" ref="AS4:AS11">SUM(AT4-AO4)</f>
        <v>5</v>
      </c>
      <c r="AT4" s="80">
        <v>10</v>
      </c>
      <c r="AU4" s="89" t="str">
        <f>AE18</f>
        <v>BURSA ÇEKİRGE</v>
      </c>
      <c r="AV4" s="65"/>
    </row>
    <row r="5" spans="1:48" ht="15.75">
      <c r="A5" s="22">
        <v>3</v>
      </c>
      <c r="B5" s="26" t="s">
        <v>8</v>
      </c>
      <c r="C5" s="47"/>
      <c r="D5" s="76" t="str">
        <f>B7</f>
        <v>GÜMÜŞHANE GSİM</v>
      </c>
      <c r="E5" s="77">
        <v>15</v>
      </c>
      <c r="F5" s="128">
        <f t="shared" si="0"/>
        <v>-2</v>
      </c>
      <c r="G5" s="78" t="str">
        <f t="shared" si="1"/>
        <v>0</v>
      </c>
      <c r="H5" s="79" t="str">
        <f t="shared" si="2"/>
        <v>1</v>
      </c>
      <c r="I5" s="62">
        <f t="shared" si="3"/>
        <v>2</v>
      </c>
      <c r="J5" s="80">
        <v>17</v>
      </c>
      <c r="K5" s="81" t="str">
        <f>B8</f>
        <v>KOCAELİ ÜNİVERSİTESİ</v>
      </c>
      <c r="L5" s="65"/>
      <c r="M5" s="82" t="str">
        <f>D19</f>
        <v>İSTANBUL BOCCE</v>
      </c>
      <c r="N5" s="83">
        <v>12</v>
      </c>
      <c r="O5" s="139">
        <f t="shared" si="4"/>
        <v>1</v>
      </c>
      <c r="P5" s="131" t="str">
        <f t="shared" si="5"/>
        <v>1</v>
      </c>
      <c r="Q5" s="132" t="str">
        <f t="shared" si="6"/>
        <v>0</v>
      </c>
      <c r="R5" s="133">
        <f t="shared" si="7"/>
        <v>-1</v>
      </c>
      <c r="S5" s="140">
        <v>11</v>
      </c>
      <c r="T5" s="81" t="str">
        <f>D20</f>
        <v>KONAK BELEDİYE</v>
      </c>
      <c r="U5" s="65"/>
      <c r="V5" s="76" t="str">
        <f>M19</f>
        <v>ANKARA SİTAL</v>
      </c>
      <c r="W5" s="77">
        <v>7</v>
      </c>
      <c r="X5" s="141">
        <f t="shared" si="8"/>
        <v>-1</v>
      </c>
      <c r="Y5" s="142" t="str">
        <f t="shared" si="9"/>
        <v>0</v>
      </c>
      <c r="Z5" s="143" t="str">
        <f t="shared" si="10"/>
        <v>1</v>
      </c>
      <c r="AA5" s="138">
        <f t="shared" si="11"/>
        <v>1</v>
      </c>
      <c r="AB5" s="80">
        <v>8</v>
      </c>
      <c r="AC5" s="81" t="str">
        <f>M20</f>
        <v>KONAK BELEDİYE</v>
      </c>
      <c r="AD5" s="65"/>
      <c r="AE5" s="76" t="str">
        <f>V19</f>
        <v>KONAK BELEDİYE</v>
      </c>
      <c r="AF5" s="77">
        <v>12</v>
      </c>
      <c r="AG5" s="141">
        <f t="shared" si="12"/>
        <v>1</v>
      </c>
      <c r="AH5" s="142" t="str">
        <f t="shared" si="13"/>
        <v>1</v>
      </c>
      <c r="AI5" s="143" t="str">
        <f t="shared" si="14"/>
        <v>0</v>
      </c>
      <c r="AJ5" s="138">
        <f t="shared" si="15"/>
        <v>-1</v>
      </c>
      <c r="AK5" s="80">
        <v>11</v>
      </c>
      <c r="AL5" s="81" t="str">
        <f>V20</f>
        <v>ESKİŞEHİR ESJİM</v>
      </c>
      <c r="AM5" s="65"/>
      <c r="AN5" s="87" t="str">
        <f>AE19</f>
        <v>BARTIN KTL </v>
      </c>
      <c r="AO5" s="77">
        <v>4</v>
      </c>
      <c r="AP5" s="141">
        <f t="shared" si="16"/>
        <v>-5</v>
      </c>
      <c r="AQ5" s="142" t="str">
        <f t="shared" si="17"/>
        <v>0</v>
      </c>
      <c r="AR5" s="143" t="str">
        <f t="shared" si="18"/>
        <v>1</v>
      </c>
      <c r="AS5" s="138">
        <f t="shared" si="19"/>
        <v>5</v>
      </c>
      <c r="AT5" s="80">
        <v>9</v>
      </c>
      <c r="AU5" s="89" t="str">
        <f>AE20</f>
        <v>ANTALYA YAT YELKEN</v>
      </c>
      <c r="AV5" s="65"/>
    </row>
    <row r="6" spans="1:48" ht="15.75">
      <c r="A6" s="22">
        <v>4</v>
      </c>
      <c r="B6" s="26" t="s">
        <v>5</v>
      </c>
      <c r="C6" s="47"/>
      <c r="D6" s="76" t="str">
        <f>B9</f>
        <v>BOLU BELEDİYE</v>
      </c>
      <c r="E6" s="77">
        <v>4</v>
      </c>
      <c r="F6" s="128">
        <f t="shared" si="0"/>
        <v>-2</v>
      </c>
      <c r="G6" s="78" t="str">
        <f t="shared" si="1"/>
        <v>0</v>
      </c>
      <c r="H6" s="79" t="str">
        <f t="shared" si="2"/>
        <v>1</v>
      </c>
      <c r="I6" s="62">
        <f t="shared" si="3"/>
        <v>2</v>
      </c>
      <c r="J6" s="80">
        <v>6</v>
      </c>
      <c r="K6" s="81" t="str">
        <f>B10</f>
        <v>MUĞLA GSİM</v>
      </c>
      <c r="L6" s="65"/>
      <c r="M6" s="82" t="str">
        <f>D21</f>
        <v>ESKİŞEHİR ESJİM</v>
      </c>
      <c r="N6" s="83">
        <v>11</v>
      </c>
      <c r="O6" s="139">
        <f t="shared" si="4"/>
        <v>8</v>
      </c>
      <c r="P6" s="131" t="str">
        <f t="shared" si="5"/>
        <v>1</v>
      </c>
      <c r="Q6" s="132" t="str">
        <f t="shared" si="6"/>
        <v>0</v>
      </c>
      <c r="R6" s="133">
        <f t="shared" si="7"/>
        <v>-8</v>
      </c>
      <c r="S6" s="140">
        <v>3</v>
      </c>
      <c r="T6" s="81" t="str">
        <f>D22</f>
        <v>MUĞLA GSİM</v>
      </c>
      <c r="U6" s="65"/>
      <c r="V6" s="76" t="str">
        <f>M21</f>
        <v>BURSA ÇEKİRGE</v>
      </c>
      <c r="W6" s="77">
        <v>14</v>
      </c>
      <c r="X6" s="141">
        <f t="shared" si="8"/>
        <v>1</v>
      </c>
      <c r="Y6" s="142" t="str">
        <f t="shared" si="9"/>
        <v>1</v>
      </c>
      <c r="Z6" s="143" t="str">
        <f t="shared" si="10"/>
        <v>0</v>
      </c>
      <c r="AA6" s="138">
        <f t="shared" si="11"/>
        <v>-1</v>
      </c>
      <c r="AB6" s="80">
        <v>13</v>
      </c>
      <c r="AC6" s="81" t="str">
        <f>M22</f>
        <v>ESKİŞEHİR GSİM</v>
      </c>
      <c r="AD6" s="65"/>
      <c r="AE6" s="76" t="str">
        <f>V21</f>
        <v>BARTIN KTL </v>
      </c>
      <c r="AF6" s="77">
        <v>11</v>
      </c>
      <c r="AG6" s="141">
        <f t="shared" si="12"/>
        <v>6</v>
      </c>
      <c r="AH6" s="142" t="str">
        <f t="shared" si="13"/>
        <v>1</v>
      </c>
      <c r="AI6" s="143" t="str">
        <f t="shared" si="14"/>
        <v>0</v>
      </c>
      <c r="AJ6" s="138">
        <f t="shared" si="15"/>
        <v>-6</v>
      </c>
      <c r="AK6" s="80">
        <v>5</v>
      </c>
      <c r="AL6" s="81" t="str">
        <f>V22</f>
        <v>ANKARA SİTAL</v>
      </c>
      <c r="AM6" s="65"/>
      <c r="AN6" s="87" t="str">
        <f>AE21</f>
        <v>BURSA HSNĞ TOKİ</v>
      </c>
      <c r="AO6" s="77">
        <v>11</v>
      </c>
      <c r="AP6" s="141">
        <f t="shared" si="16"/>
        <v>-1</v>
      </c>
      <c r="AQ6" s="142" t="str">
        <f t="shared" si="17"/>
        <v>0</v>
      </c>
      <c r="AR6" s="143" t="str">
        <f t="shared" si="18"/>
        <v>1</v>
      </c>
      <c r="AS6" s="138">
        <f t="shared" si="19"/>
        <v>1</v>
      </c>
      <c r="AT6" s="80">
        <v>12</v>
      </c>
      <c r="AU6" s="89" t="str">
        <f>AE22</f>
        <v>ESKİŞEHİR ESJİM</v>
      </c>
      <c r="AV6" s="65"/>
    </row>
    <row r="7" spans="1:48" ht="15.75">
      <c r="A7" s="22">
        <v>5</v>
      </c>
      <c r="B7" s="26" t="s">
        <v>12</v>
      </c>
      <c r="C7" s="47"/>
      <c r="D7" s="76" t="str">
        <f>B11</f>
        <v>BURSA ÇEKİRGE</v>
      </c>
      <c r="E7" s="77">
        <v>11</v>
      </c>
      <c r="F7" s="128">
        <f t="shared" si="0"/>
        <v>7</v>
      </c>
      <c r="G7" s="78" t="str">
        <f t="shared" si="1"/>
        <v>1</v>
      </c>
      <c r="H7" s="79" t="str">
        <f t="shared" si="2"/>
        <v>0</v>
      </c>
      <c r="I7" s="62">
        <f t="shared" si="3"/>
        <v>-7</v>
      </c>
      <c r="J7" s="80">
        <v>4</v>
      </c>
      <c r="K7" s="81" t="str">
        <f>B12</f>
        <v>BARTIN KTL </v>
      </c>
      <c r="L7" s="65"/>
      <c r="M7" s="82" t="str">
        <f>D23</f>
        <v>ANKARA SİTAL</v>
      </c>
      <c r="N7" s="83">
        <v>7</v>
      </c>
      <c r="O7" s="139">
        <f t="shared" si="4"/>
        <v>1</v>
      </c>
      <c r="P7" s="131" t="str">
        <f t="shared" si="5"/>
        <v>1</v>
      </c>
      <c r="Q7" s="132" t="str">
        <f t="shared" si="6"/>
        <v>0</v>
      </c>
      <c r="R7" s="133">
        <f t="shared" si="7"/>
        <v>-1</v>
      </c>
      <c r="S7" s="140">
        <v>6</v>
      </c>
      <c r="T7" s="81" t="str">
        <f>D24</f>
        <v>GÜMÜŞHANE GSİM</v>
      </c>
      <c r="U7" s="65"/>
      <c r="V7" s="76" t="str">
        <f>M23</f>
        <v>ANKARA KAZAN</v>
      </c>
      <c r="W7" s="77">
        <v>4</v>
      </c>
      <c r="X7" s="141">
        <f t="shared" si="8"/>
        <v>-3</v>
      </c>
      <c r="Y7" s="142" t="str">
        <f t="shared" si="9"/>
        <v>0</v>
      </c>
      <c r="Z7" s="143" t="str">
        <f t="shared" si="10"/>
        <v>1</v>
      </c>
      <c r="AA7" s="138">
        <f t="shared" si="11"/>
        <v>3</v>
      </c>
      <c r="AB7" s="80">
        <v>7</v>
      </c>
      <c r="AC7" s="81" t="str">
        <f>M24</f>
        <v>ANTALYA YAT YELKEN</v>
      </c>
      <c r="AD7" s="65"/>
      <c r="AE7" s="76" t="str">
        <f>V23</f>
        <v>ANTALYA YAT YELKEN</v>
      </c>
      <c r="AF7" s="77">
        <v>7</v>
      </c>
      <c r="AG7" s="141">
        <f t="shared" si="12"/>
        <v>4</v>
      </c>
      <c r="AH7" s="142" t="str">
        <f t="shared" si="13"/>
        <v>1</v>
      </c>
      <c r="AI7" s="143" t="str">
        <f t="shared" si="14"/>
        <v>0</v>
      </c>
      <c r="AJ7" s="138">
        <f t="shared" si="15"/>
        <v>-4</v>
      </c>
      <c r="AK7" s="80">
        <v>3</v>
      </c>
      <c r="AL7" s="81" t="str">
        <f>V24</f>
        <v>MUĞLA GSİM</v>
      </c>
      <c r="AM7" s="65"/>
      <c r="AN7" s="87" t="str">
        <f>AE23</f>
        <v>BOLU GENÇLİK </v>
      </c>
      <c r="AO7" s="77">
        <v>5</v>
      </c>
      <c r="AP7" s="141">
        <f t="shared" si="16"/>
        <v>1</v>
      </c>
      <c r="AQ7" s="142" t="str">
        <f t="shared" si="17"/>
        <v>1</v>
      </c>
      <c r="AR7" s="143" t="str">
        <f t="shared" si="18"/>
        <v>0</v>
      </c>
      <c r="AS7" s="138">
        <f t="shared" si="19"/>
        <v>-1</v>
      </c>
      <c r="AT7" s="80">
        <v>4</v>
      </c>
      <c r="AU7" s="89" t="str">
        <f>AE24</f>
        <v>ANKARA SİTAL</v>
      </c>
      <c r="AV7" s="65"/>
    </row>
    <row r="8" spans="1:48" ht="15.75">
      <c r="A8" s="22">
        <v>6</v>
      </c>
      <c r="B8" s="26" t="s">
        <v>55</v>
      </c>
      <c r="C8" s="47"/>
      <c r="D8" s="76" t="str">
        <f>B13</f>
        <v>İSTANBUL BOCCE</v>
      </c>
      <c r="E8" s="77">
        <v>8</v>
      </c>
      <c r="F8" s="128">
        <f t="shared" si="0"/>
        <v>5</v>
      </c>
      <c r="G8" s="78" t="str">
        <f t="shared" si="1"/>
        <v>1</v>
      </c>
      <c r="H8" s="79" t="str">
        <f t="shared" si="2"/>
        <v>0</v>
      </c>
      <c r="I8" s="62">
        <f t="shared" si="3"/>
        <v>-5</v>
      </c>
      <c r="J8" s="80">
        <v>3</v>
      </c>
      <c r="K8" s="81" t="str">
        <f>B14</f>
        <v>İSTANBUL ELİT</v>
      </c>
      <c r="L8" s="65"/>
      <c r="M8" s="82" t="str">
        <f>D25</f>
        <v>ESKİŞEHİR GSİM</v>
      </c>
      <c r="N8" s="83">
        <v>6</v>
      </c>
      <c r="O8" s="139">
        <f t="shared" si="4"/>
        <v>3</v>
      </c>
      <c r="P8" s="131" t="str">
        <f t="shared" si="5"/>
        <v>1</v>
      </c>
      <c r="Q8" s="132" t="str">
        <f t="shared" si="6"/>
        <v>0</v>
      </c>
      <c r="R8" s="133">
        <f t="shared" si="7"/>
        <v>-3</v>
      </c>
      <c r="S8" s="140">
        <v>3</v>
      </c>
      <c r="T8" s="81" t="str">
        <f>D26</f>
        <v>ANTALYA KEMER</v>
      </c>
      <c r="U8" s="65"/>
      <c r="V8" s="76" t="str">
        <f>M25</f>
        <v>BOLU GENÇLİK </v>
      </c>
      <c r="W8" s="77">
        <v>2</v>
      </c>
      <c r="X8" s="141">
        <f t="shared" si="8"/>
        <v>-8</v>
      </c>
      <c r="Y8" s="142" t="str">
        <f t="shared" si="9"/>
        <v>0</v>
      </c>
      <c r="Z8" s="143" t="str">
        <f t="shared" si="10"/>
        <v>1</v>
      </c>
      <c r="AA8" s="138">
        <f t="shared" si="11"/>
        <v>8</v>
      </c>
      <c r="AB8" s="80">
        <v>10</v>
      </c>
      <c r="AC8" s="81" t="str">
        <f>M26</f>
        <v>BARTIN KTL </v>
      </c>
      <c r="AD8" s="65"/>
      <c r="AE8" s="76" t="str">
        <f>V25</f>
        <v>ESKİŞEHİR GSİM</v>
      </c>
      <c r="AF8" s="77">
        <v>6</v>
      </c>
      <c r="AG8" s="141">
        <f t="shared" si="12"/>
        <v>-1</v>
      </c>
      <c r="AH8" s="142" t="str">
        <f t="shared" si="13"/>
        <v>0</v>
      </c>
      <c r="AI8" s="143" t="str">
        <f t="shared" si="14"/>
        <v>1</v>
      </c>
      <c r="AJ8" s="138">
        <f t="shared" si="15"/>
        <v>1</v>
      </c>
      <c r="AK8" s="80">
        <v>7</v>
      </c>
      <c r="AL8" s="81" t="str">
        <f>V26</f>
        <v>ANKARA KAZAN</v>
      </c>
      <c r="AM8" s="65"/>
      <c r="AN8" s="87" t="str">
        <f>AE25</f>
        <v>ANKARA KAZAN</v>
      </c>
      <c r="AO8" s="77">
        <v>7</v>
      </c>
      <c r="AP8" s="141">
        <f t="shared" si="16"/>
        <v>5</v>
      </c>
      <c r="AQ8" s="142" t="str">
        <f t="shared" si="17"/>
        <v>1</v>
      </c>
      <c r="AR8" s="143" t="str">
        <f t="shared" si="18"/>
        <v>0</v>
      </c>
      <c r="AS8" s="138">
        <f t="shared" si="19"/>
        <v>-5</v>
      </c>
      <c r="AT8" s="80">
        <v>2</v>
      </c>
      <c r="AU8" s="89" t="str">
        <f>AE26</f>
        <v>MUĞLA GSİM</v>
      </c>
      <c r="AV8" s="65"/>
    </row>
    <row r="9" spans="1:48" ht="15.75">
      <c r="A9" s="22">
        <v>7</v>
      </c>
      <c r="B9" s="26" t="s">
        <v>18</v>
      </c>
      <c r="C9" s="47"/>
      <c r="D9" s="76" t="str">
        <f>B15</f>
        <v>İZMİR BOCCE</v>
      </c>
      <c r="E9" s="77">
        <v>5</v>
      </c>
      <c r="F9" s="128">
        <f t="shared" si="0"/>
        <v>-1</v>
      </c>
      <c r="G9" s="78" t="str">
        <f t="shared" si="1"/>
        <v>0</v>
      </c>
      <c r="H9" s="79" t="str">
        <f t="shared" si="2"/>
        <v>1</v>
      </c>
      <c r="I9" s="62">
        <f t="shared" si="3"/>
        <v>1</v>
      </c>
      <c r="J9" s="80">
        <v>6</v>
      </c>
      <c r="K9" s="81" t="str">
        <f>B16</f>
        <v>ANKARA SİTAL</v>
      </c>
      <c r="L9" s="65"/>
      <c r="M9" s="82" t="str">
        <f>D27</f>
        <v>ANTALYA YAT YELKEN</v>
      </c>
      <c r="N9" s="83">
        <v>6</v>
      </c>
      <c r="O9" s="139">
        <f t="shared" si="4"/>
        <v>1</v>
      </c>
      <c r="P9" s="131" t="str">
        <f t="shared" si="5"/>
        <v>1</v>
      </c>
      <c r="Q9" s="132" t="str">
        <f t="shared" si="6"/>
        <v>0</v>
      </c>
      <c r="R9" s="133">
        <f t="shared" si="7"/>
        <v>-1</v>
      </c>
      <c r="S9" s="140">
        <v>5</v>
      </c>
      <c r="T9" s="81" t="str">
        <f>D28</f>
        <v>İZMİR BOCCE</v>
      </c>
      <c r="U9" s="65"/>
      <c r="V9" s="76" t="str">
        <f>M27</f>
        <v>MUĞLA GSİM</v>
      </c>
      <c r="W9" s="77">
        <v>6</v>
      </c>
      <c r="X9" s="141">
        <f t="shared" si="8"/>
        <v>4</v>
      </c>
      <c r="Y9" s="142" t="str">
        <f t="shared" si="9"/>
        <v>1</v>
      </c>
      <c r="Z9" s="143" t="str">
        <f t="shared" si="10"/>
        <v>0</v>
      </c>
      <c r="AA9" s="138">
        <f t="shared" si="11"/>
        <v>-4</v>
      </c>
      <c r="AB9" s="80">
        <v>2</v>
      </c>
      <c r="AC9" s="81" t="str">
        <f>M28</f>
        <v>GÜMÜŞHANE GSİM</v>
      </c>
      <c r="AD9" s="65"/>
      <c r="AE9" s="76" t="str">
        <f>V27</f>
        <v>ANTALYA KEMER</v>
      </c>
      <c r="AF9" s="77">
        <v>9</v>
      </c>
      <c r="AG9" s="141">
        <f t="shared" si="12"/>
        <v>-2</v>
      </c>
      <c r="AH9" s="142" t="str">
        <f t="shared" si="13"/>
        <v>0</v>
      </c>
      <c r="AI9" s="143" t="str">
        <f t="shared" si="14"/>
        <v>1</v>
      </c>
      <c r="AJ9" s="138">
        <f t="shared" si="15"/>
        <v>2</v>
      </c>
      <c r="AK9" s="80">
        <v>11</v>
      </c>
      <c r="AL9" s="81" t="str">
        <f>V28</f>
        <v>BOLU GENÇLİK </v>
      </c>
      <c r="AM9" s="65"/>
      <c r="AN9" s="87" t="str">
        <f>AE27</f>
        <v>İSTANBUL ELİT</v>
      </c>
      <c r="AO9" s="77">
        <v>3</v>
      </c>
      <c r="AP9" s="141">
        <f t="shared" si="16"/>
        <v>-1</v>
      </c>
      <c r="AQ9" s="142" t="str">
        <f t="shared" si="17"/>
        <v>0</v>
      </c>
      <c r="AR9" s="143" t="str">
        <f t="shared" si="18"/>
        <v>1</v>
      </c>
      <c r="AS9" s="138">
        <f t="shared" si="19"/>
        <v>1</v>
      </c>
      <c r="AT9" s="80">
        <v>4</v>
      </c>
      <c r="AU9" s="89" t="str">
        <f>AE28</f>
        <v>ESKİŞEHİR GSİM</v>
      </c>
      <c r="AV9" s="65"/>
    </row>
    <row r="10" spans="1:48" ht="15.75">
      <c r="A10" s="22">
        <v>8</v>
      </c>
      <c r="B10" s="26" t="s">
        <v>22</v>
      </c>
      <c r="C10" s="47"/>
      <c r="D10" s="76" t="str">
        <f>B17</f>
        <v>ANKARA KAZAN</v>
      </c>
      <c r="E10" s="77">
        <v>5</v>
      </c>
      <c r="F10" s="128">
        <f t="shared" si="0"/>
        <v>-2</v>
      </c>
      <c r="G10" s="78" t="str">
        <f t="shared" si="1"/>
        <v>0</v>
      </c>
      <c r="H10" s="79" t="str">
        <f t="shared" si="2"/>
        <v>1</v>
      </c>
      <c r="I10" s="62">
        <f t="shared" si="3"/>
        <v>2</v>
      </c>
      <c r="J10" s="80">
        <v>7</v>
      </c>
      <c r="K10" s="81" t="str">
        <f>B18</f>
        <v>ESKİŞEHİR ESJİM</v>
      </c>
      <c r="L10" s="65"/>
      <c r="M10" s="82" t="str">
        <f>D29</f>
        <v>ANKARA KAZAN</v>
      </c>
      <c r="N10" s="83">
        <v>8</v>
      </c>
      <c r="O10" s="139">
        <f t="shared" si="4"/>
        <v>4</v>
      </c>
      <c r="P10" s="131" t="str">
        <f t="shared" si="5"/>
        <v>1</v>
      </c>
      <c r="Q10" s="132" t="str">
        <f t="shared" si="6"/>
        <v>0</v>
      </c>
      <c r="R10" s="133">
        <f t="shared" si="7"/>
        <v>-4</v>
      </c>
      <c r="S10" s="140">
        <v>4</v>
      </c>
      <c r="T10" s="81" t="str">
        <f>D30</f>
        <v>BOLU BELEDİYE</v>
      </c>
      <c r="U10" s="65"/>
      <c r="V10" s="76" t="str">
        <f>M29</f>
        <v>İZMİR BOCCE</v>
      </c>
      <c r="W10" s="77">
        <v>2</v>
      </c>
      <c r="X10" s="141">
        <f t="shared" si="8"/>
        <v>-7</v>
      </c>
      <c r="Y10" s="142" t="str">
        <f t="shared" si="9"/>
        <v>0</v>
      </c>
      <c r="Z10" s="143" t="str">
        <f t="shared" si="10"/>
        <v>1</v>
      </c>
      <c r="AA10" s="138">
        <f t="shared" si="11"/>
        <v>7</v>
      </c>
      <c r="AB10" s="80">
        <v>9</v>
      </c>
      <c r="AC10" s="81" t="str">
        <f>M30</f>
        <v>ANTALYA KEMER</v>
      </c>
      <c r="AD10" s="65"/>
      <c r="AE10" s="76" t="str">
        <f>V29</f>
        <v>İSTANBUL ELİT</v>
      </c>
      <c r="AF10" s="77">
        <v>7</v>
      </c>
      <c r="AG10" s="141">
        <f t="shared" si="12"/>
        <v>3</v>
      </c>
      <c r="AH10" s="142" t="str">
        <f t="shared" si="13"/>
        <v>1</v>
      </c>
      <c r="AI10" s="143" t="str">
        <f t="shared" si="14"/>
        <v>0</v>
      </c>
      <c r="AJ10" s="138">
        <f t="shared" si="15"/>
        <v>-3</v>
      </c>
      <c r="AK10" s="80">
        <v>4</v>
      </c>
      <c r="AL10" s="81" t="str">
        <f>V30</f>
        <v>GÜMÜŞHANE GSİM</v>
      </c>
      <c r="AM10" s="65"/>
      <c r="AN10" s="87" t="str">
        <f>AE29</f>
        <v>ANTALYA KEMER</v>
      </c>
      <c r="AO10" s="77">
        <v>8</v>
      </c>
      <c r="AP10" s="141">
        <f t="shared" si="16"/>
        <v>2</v>
      </c>
      <c r="AQ10" s="142" t="str">
        <f t="shared" si="17"/>
        <v>1</v>
      </c>
      <c r="AR10" s="143" t="str">
        <f t="shared" si="18"/>
        <v>0</v>
      </c>
      <c r="AS10" s="138">
        <f t="shared" si="19"/>
        <v>-2</v>
      </c>
      <c r="AT10" s="80">
        <v>6</v>
      </c>
      <c r="AU10" s="89" t="str">
        <f>AE30</f>
        <v>BOLU BELEDİYE</v>
      </c>
      <c r="AV10" s="65"/>
    </row>
    <row r="11" spans="1:48" ht="16.5" thickBot="1">
      <c r="A11" s="22">
        <v>9</v>
      </c>
      <c r="B11" s="26" t="s">
        <v>14</v>
      </c>
      <c r="C11" s="47"/>
      <c r="D11" s="90" t="str">
        <f>B19</f>
        <v>KONAK BELEDİYE</v>
      </c>
      <c r="E11" s="91">
        <v>8</v>
      </c>
      <c r="F11" s="128">
        <f t="shared" si="0"/>
        <v>1</v>
      </c>
      <c r="G11" s="78" t="str">
        <f t="shared" si="1"/>
        <v>1</v>
      </c>
      <c r="H11" s="79" t="str">
        <f t="shared" si="2"/>
        <v>0</v>
      </c>
      <c r="I11" s="62">
        <f t="shared" si="3"/>
        <v>-1</v>
      </c>
      <c r="J11" s="92">
        <v>7</v>
      </c>
      <c r="K11" s="93" t="str">
        <f>B20</f>
        <v>ESKİŞEHİR GSİM</v>
      </c>
      <c r="L11" s="65"/>
      <c r="M11" s="94" t="str">
        <f>D31</f>
        <v>BARTIN KTL </v>
      </c>
      <c r="N11" s="91">
        <v>8</v>
      </c>
      <c r="O11" s="139">
        <f t="shared" si="4"/>
        <v>4</v>
      </c>
      <c r="P11" s="131" t="str">
        <f t="shared" si="5"/>
        <v>1</v>
      </c>
      <c r="Q11" s="132" t="str">
        <f t="shared" si="6"/>
        <v>0</v>
      </c>
      <c r="R11" s="133">
        <f t="shared" si="7"/>
        <v>-4</v>
      </c>
      <c r="S11" s="97">
        <v>4</v>
      </c>
      <c r="T11" s="93" t="str">
        <f>D32</f>
        <v>İSTANBUL ELİT</v>
      </c>
      <c r="U11" s="65"/>
      <c r="V11" s="90" t="str">
        <f>M31</f>
        <v>BOLU BELEDİYE</v>
      </c>
      <c r="W11" s="95">
        <v>0</v>
      </c>
      <c r="X11" s="141">
        <f t="shared" si="8"/>
        <v>-2</v>
      </c>
      <c r="Y11" s="142" t="str">
        <f t="shared" si="9"/>
        <v>0</v>
      </c>
      <c r="Z11" s="143" t="str">
        <f t="shared" si="10"/>
        <v>1</v>
      </c>
      <c r="AA11" s="138">
        <f t="shared" si="11"/>
        <v>2</v>
      </c>
      <c r="AB11" s="96">
        <v>2</v>
      </c>
      <c r="AC11" s="93" t="str">
        <f>M32</f>
        <v>İSTANBUL ELİT</v>
      </c>
      <c r="AD11" s="65"/>
      <c r="AE11" s="90" t="str">
        <f>V31</f>
        <v>İZMİR BOCCE</v>
      </c>
      <c r="AF11" s="95">
        <v>5</v>
      </c>
      <c r="AG11" s="141">
        <f t="shared" si="12"/>
        <v>-5</v>
      </c>
      <c r="AH11" s="142" t="str">
        <f t="shared" si="13"/>
        <v>0</v>
      </c>
      <c r="AI11" s="143" t="str">
        <f t="shared" si="14"/>
        <v>1</v>
      </c>
      <c r="AJ11" s="138">
        <f t="shared" si="15"/>
        <v>5</v>
      </c>
      <c r="AK11" s="96">
        <v>10</v>
      </c>
      <c r="AL11" s="93" t="str">
        <f>V32</f>
        <v>BOLU BELEDİYE</v>
      </c>
      <c r="AM11" s="65"/>
      <c r="AN11" s="87" t="str">
        <f>AE31</f>
        <v>GÜMÜŞHANE GSİM</v>
      </c>
      <c r="AO11" s="91">
        <v>5</v>
      </c>
      <c r="AP11" s="141">
        <f t="shared" si="16"/>
        <v>1</v>
      </c>
      <c r="AQ11" s="142" t="str">
        <f t="shared" si="17"/>
        <v>1</v>
      </c>
      <c r="AR11" s="143" t="str">
        <f t="shared" si="18"/>
        <v>0</v>
      </c>
      <c r="AS11" s="138">
        <f t="shared" si="19"/>
        <v>-1</v>
      </c>
      <c r="AT11" s="92">
        <v>4</v>
      </c>
      <c r="AU11" s="89" t="str">
        <f>AE32</f>
        <v>İZMİR BOCCE</v>
      </c>
      <c r="AV11" s="65"/>
    </row>
    <row r="12" spans="1:48" ht="15.75">
      <c r="A12" s="22">
        <v>10</v>
      </c>
      <c r="B12" s="26" t="s">
        <v>7</v>
      </c>
      <c r="C12" s="47"/>
      <c r="D12" s="98"/>
      <c r="E12" s="98"/>
      <c r="F12" s="98"/>
      <c r="G12" s="98"/>
      <c r="H12" s="98"/>
      <c r="I12" s="98"/>
      <c r="J12" s="47"/>
      <c r="K12" s="98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144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</row>
    <row r="13" spans="1:48" ht="19.5">
      <c r="A13" s="22">
        <v>11</v>
      </c>
      <c r="B13" s="26" t="s">
        <v>13</v>
      </c>
      <c r="C13" s="47"/>
      <c r="D13" s="209" t="s">
        <v>151</v>
      </c>
      <c r="E13" s="209"/>
      <c r="F13" s="209"/>
      <c r="G13" s="209"/>
      <c r="H13" s="209"/>
      <c r="I13" s="206"/>
      <c r="J13" s="206"/>
      <c r="K13" s="99"/>
      <c r="L13" s="100"/>
      <c r="M13" s="209" t="s">
        <v>152</v>
      </c>
      <c r="N13" s="209"/>
      <c r="O13" s="209"/>
      <c r="P13" s="209"/>
      <c r="Q13" s="209"/>
      <c r="R13" s="209"/>
      <c r="S13" s="209"/>
      <c r="T13" s="101"/>
      <c r="U13" s="100"/>
      <c r="V13" s="209" t="s">
        <v>153</v>
      </c>
      <c r="W13" s="209"/>
      <c r="X13" s="209"/>
      <c r="Y13" s="209"/>
      <c r="Z13" s="209"/>
      <c r="AA13" s="209"/>
      <c r="AB13" s="209"/>
      <c r="AC13" s="101"/>
      <c r="AD13" s="100"/>
      <c r="AE13" s="209" t="s">
        <v>154</v>
      </c>
      <c r="AF13" s="209"/>
      <c r="AG13" s="209"/>
      <c r="AH13" s="209"/>
      <c r="AI13" s="209"/>
      <c r="AJ13" s="209"/>
      <c r="AK13" s="209"/>
      <c r="AL13" s="101"/>
      <c r="AM13" s="100"/>
      <c r="AN13" s="209" t="s">
        <v>155</v>
      </c>
      <c r="AO13" s="209"/>
      <c r="AP13" s="209"/>
      <c r="AQ13" s="209"/>
      <c r="AR13" s="209"/>
      <c r="AS13" s="209"/>
      <c r="AT13" s="209"/>
      <c r="AU13" s="101"/>
      <c r="AV13" s="100"/>
    </row>
    <row r="14" spans="1:48" ht="40.5">
      <c r="A14" s="22">
        <v>12</v>
      </c>
      <c r="B14" s="26" t="s">
        <v>19</v>
      </c>
      <c r="C14" s="47"/>
      <c r="D14" s="22" t="s">
        <v>45</v>
      </c>
      <c r="E14" s="23" t="s">
        <v>46</v>
      </c>
      <c r="F14" s="23" t="s">
        <v>47</v>
      </c>
      <c r="G14" s="24" t="s">
        <v>48</v>
      </c>
      <c r="H14" s="102" t="s">
        <v>123</v>
      </c>
      <c r="I14" s="103"/>
      <c r="J14" s="103"/>
      <c r="K14" s="104"/>
      <c r="L14" s="105"/>
      <c r="M14" s="22" t="s">
        <v>45</v>
      </c>
      <c r="N14" s="23" t="s">
        <v>46</v>
      </c>
      <c r="O14" s="23" t="s">
        <v>47</v>
      </c>
      <c r="P14" s="24" t="s">
        <v>48</v>
      </c>
      <c r="Q14" s="102" t="s">
        <v>123</v>
      </c>
      <c r="R14" s="103"/>
      <c r="S14" s="103"/>
      <c r="T14" s="104"/>
      <c r="U14" s="105"/>
      <c r="V14" s="22" t="s">
        <v>45</v>
      </c>
      <c r="W14" s="23" t="s">
        <v>46</v>
      </c>
      <c r="X14" s="23" t="s">
        <v>47</v>
      </c>
      <c r="Y14" s="24" t="s">
        <v>48</v>
      </c>
      <c r="Z14" s="102" t="s">
        <v>123</v>
      </c>
      <c r="AA14" s="103"/>
      <c r="AB14" s="103"/>
      <c r="AC14" s="104"/>
      <c r="AD14" s="105"/>
      <c r="AE14" s="22" t="s">
        <v>45</v>
      </c>
      <c r="AF14" s="23" t="s">
        <v>46</v>
      </c>
      <c r="AG14" s="23" t="s">
        <v>47</v>
      </c>
      <c r="AH14" s="24" t="s">
        <v>48</v>
      </c>
      <c r="AI14" s="102" t="s">
        <v>123</v>
      </c>
      <c r="AJ14" s="103"/>
      <c r="AK14" s="103"/>
      <c r="AL14" s="104"/>
      <c r="AM14" s="105"/>
      <c r="AN14" s="22" t="s">
        <v>45</v>
      </c>
      <c r="AO14" s="23" t="s">
        <v>46</v>
      </c>
      <c r="AP14" s="23" t="s">
        <v>47</v>
      </c>
      <c r="AQ14" s="24" t="s">
        <v>48</v>
      </c>
      <c r="AR14" s="102" t="s">
        <v>123</v>
      </c>
      <c r="AS14" s="103"/>
      <c r="AT14" s="103"/>
      <c r="AU14" s="104"/>
      <c r="AV14" s="105"/>
    </row>
    <row r="15" spans="1:48" ht="15.75">
      <c r="A15" s="22">
        <v>13</v>
      </c>
      <c r="B15" s="26" t="s">
        <v>21</v>
      </c>
      <c r="C15" s="47"/>
      <c r="D15" s="26" t="s">
        <v>55</v>
      </c>
      <c r="E15" s="27">
        <v>17</v>
      </c>
      <c r="F15" s="27">
        <v>2</v>
      </c>
      <c r="G15" s="28">
        <v>1</v>
      </c>
      <c r="H15" s="109" t="s">
        <v>92</v>
      </c>
      <c r="I15" s="111"/>
      <c r="J15" s="111"/>
      <c r="K15" s="112"/>
      <c r="L15" s="113"/>
      <c r="M15" s="26" t="s">
        <v>55</v>
      </c>
      <c r="N15" s="27">
        <v>31</v>
      </c>
      <c r="O15" s="27">
        <v>11</v>
      </c>
      <c r="P15" s="28">
        <v>2</v>
      </c>
      <c r="Q15" s="109" t="s">
        <v>92</v>
      </c>
      <c r="R15" s="110"/>
      <c r="S15" s="114"/>
      <c r="T15" s="115"/>
      <c r="U15" s="113"/>
      <c r="V15" s="26" t="s">
        <v>55</v>
      </c>
      <c r="W15" s="27">
        <v>44</v>
      </c>
      <c r="X15" s="27">
        <v>15</v>
      </c>
      <c r="Y15" s="28">
        <v>3</v>
      </c>
      <c r="Z15" s="109" t="s">
        <v>92</v>
      </c>
      <c r="AA15" s="110"/>
      <c r="AB15" s="116"/>
      <c r="AC15" s="117"/>
      <c r="AD15" s="113"/>
      <c r="AE15" s="26" t="s">
        <v>55</v>
      </c>
      <c r="AF15" s="27">
        <v>59</v>
      </c>
      <c r="AG15" s="27">
        <v>20</v>
      </c>
      <c r="AH15" s="28">
        <v>4</v>
      </c>
      <c r="AI15" s="109" t="s">
        <v>92</v>
      </c>
      <c r="AJ15" s="110"/>
      <c r="AK15" s="116"/>
      <c r="AL15" s="117"/>
      <c r="AM15" s="113"/>
      <c r="AN15" s="26" t="s">
        <v>55</v>
      </c>
      <c r="AO15" s="27">
        <v>67</v>
      </c>
      <c r="AP15" s="27">
        <v>14</v>
      </c>
      <c r="AQ15" s="28">
        <v>4</v>
      </c>
      <c r="AR15" s="109" t="s">
        <v>92</v>
      </c>
      <c r="AS15" s="110"/>
      <c r="AT15" s="116"/>
      <c r="AU15" s="117"/>
      <c r="AV15" s="113"/>
    </row>
    <row r="16" spans="1:48" ht="15.75">
      <c r="A16" s="22">
        <v>14</v>
      </c>
      <c r="B16" s="26" t="s">
        <v>17</v>
      </c>
      <c r="C16" s="47"/>
      <c r="D16" s="26" t="s">
        <v>14</v>
      </c>
      <c r="E16" s="27">
        <v>11</v>
      </c>
      <c r="F16" s="27">
        <v>7</v>
      </c>
      <c r="G16" s="28">
        <v>1</v>
      </c>
      <c r="H16" s="109" t="s">
        <v>95</v>
      </c>
      <c r="I16" s="110"/>
      <c r="J16" s="111"/>
      <c r="K16" s="112"/>
      <c r="L16" s="113"/>
      <c r="M16" s="26" t="s">
        <v>5</v>
      </c>
      <c r="N16" s="27">
        <v>23</v>
      </c>
      <c r="O16" s="27">
        <v>14</v>
      </c>
      <c r="P16" s="28">
        <v>2</v>
      </c>
      <c r="Q16" s="109" t="s">
        <v>156</v>
      </c>
      <c r="R16" s="110"/>
      <c r="S16" s="114"/>
      <c r="T16" s="115"/>
      <c r="U16" s="113"/>
      <c r="V16" s="26" t="s">
        <v>13</v>
      </c>
      <c r="W16" s="27">
        <v>27</v>
      </c>
      <c r="X16" s="27">
        <v>7</v>
      </c>
      <c r="Y16" s="28">
        <v>3</v>
      </c>
      <c r="Z16" s="109" t="s">
        <v>88</v>
      </c>
      <c r="AA16" s="110"/>
      <c r="AB16" s="116"/>
      <c r="AC16" s="117"/>
      <c r="AD16" s="113"/>
      <c r="AE16" s="26" t="s">
        <v>52</v>
      </c>
      <c r="AF16" s="27">
        <v>39</v>
      </c>
      <c r="AG16" s="27">
        <v>2</v>
      </c>
      <c r="AH16" s="28">
        <v>3</v>
      </c>
      <c r="AI16" s="109" t="s">
        <v>157</v>
      </c>
      <c r="AJ16" s="110"/>
      <c r="AK16" s="116"/>
      <c r="AL16" s="117"/>
      <c r="AM16" s="113"/>
      <c r="AN16" s="26" t="s">
        <v>51</v>
      </c>
      <c r="AO16" s="27">
        <v>36</v>
      </c>
      <c r="AP16" s="27">
        <v>9</v>
      </c>
      <c r="AQ16" s="28">
        <v>4</v>
      </c>
      <c r="AR16" s="109" t="s">
        <v>158</v>
      </c>
      <c r="AS16" s="110"/>
      <c r="AT16" s="116"/>
      <c r="AU16" s="117"/>
      <c r="AV16" s="113"/>
    </row>
    <row r="17" spans="1:48" ht="15.75">
      <c r="A17" s="22">
        <v>15</v>
      </c>
      <c r="B17" s="26" t="s">
        <v>6</v>
      </c>
      <c r="C17" s="47"/>
      <c r="D17" s="26" t="s">
        <v>56</v>
      </c>
      <c r="E17" s="27">
        <v>11</v>
      </c>
      <c r="F17" s="27">
        <v>4</v>
      </c>
      <c r="G17" s="28">
        <v>1</v>
      </c>
      <c r="H17" s="109" t="s">
        <v>159</v>
      </c>
      <c r="I17" s="110"/>
      <c r="J17" s="111"/>
      <c r="K17" s="112"/>
      <c r="L17" s="113"/>
      <c r="M17" s="26" t="s">
        <v>13</v>
      </c>
      <c r="N17" s="27">
        <v>20</v>
      </c>
      <c r="O17" s="27">
        <v>6</v>
      </c>
      <c r="P17" s="28">
        <v>2</v>
      </c>
      <c r="Q17" s="109" t="s">
        <v>88</v>
      </c>
      <c r="R17" s="110"/>
      <c r="S17" s="114"/>
      <c r="T17" s="115"/>
      <c r="U17" s="113"/>
      <c r="V17" s="26" t="s">
        <v>5</v>
      </c>
      <c r="W17" s="27">
        <v>32</v>
      </c>
      <c r="X17" s="27">
        <v>10</v>
      </c>
      <c r="Y17" s="28">
        <v>2</v>
      </c>
      <c r="Z17" s="109" t="s">
        <v>156</v>
      </c>
      <c r="AA17" s="110"/>
      <c r="AB17" s="116"/>
      <c r="AC17" s="117"/>
      <c r="AD17" s="113"/>
      <c r="AE17" s="26" t="s">
        <v>13</v>
      </c>
      <c r="AF17" s="27">
        <v>37</v>
      </c>
      <c r="AG17" s="27">
        <v>2</v>
      </c>
      <c r="AH17" s="28">
        <v>3</v>
      </c>
      <c r="AI17" s="109" t="s">
        <v>88</v>
      </c>
      <c r="AJ17" s="110"/>
      <c r="AK17" s="116"/>
      <c r="AL17" s="117"/>
      <c r="AM17" s="113"/>
      <c r="AN17" s="26" t="s">
        <v>52</v>
      </c>
      <c r="AO17" s="27">
        <v>53</v>
      </c>
      <c r="AP17" s="27">
        <v>8</v>
      </c>
      <c r="AQ17" s="28">
        <v>4</v>
      </c>
      <c r="AR17" s="109" t="s">
        <v>157</v>
      </c>
      <c r="AS17" s="110"/>
      <c r="AT17" s="116"/>
      <c r="AU17" s="117"/>
      <c r="AV17" s="113"/>
    </row>
    <row r="18" spans="1:48" ht="15.75">
      <c r="A18" s="22">
        <v>16</v>
      </c>
      <c r="B18" s="26" t="s">
        <v>15</v>
      </c>
      <c r="C18" s="47"/>
      <c r="D18" s="26" t="s">
        <v>5</v>
      </c>
      <c r="E18" s="27">
        <v>10</v>
      </c>
      <c r="F18" s="27">
        <v>3</v>
      </c>
      <c r="G18" s="28">
        <v>1</v>
      </c>
      <c r="H18" s="109" t="s">
        <v>156</v>
      </c>
      <c r="I18" s="110"/>
      <c r="J18" s="111"/>
      <c r="K18" s="112"/>
      <c r="L18" s="113"/>
      <c r="M18" s="26" t="s">
        <v>15</v>
      </c>
      <c r="N18" s="27">
        <v>18</v>
      </c>
      <c r="O18" s="27">
        <v>10</v>
      </c>
      <c r="P18" s="28">
        <v>2</v>
      </c>
      <c r="Q18" s="109" t="s">
        <v>160</v>
      </c>
      <c r="R18" s="110"/>
      <c r="S18" s="114"/>
      <c r="T18" s="115"/>
      <c r="U18" s="113"/>
      <c r="V18" s="26" t="s">
        <v>14</v>
      </c>
      <c r="W18" s="27">
        <v>30</v>
      </c>
      <c r="X18" s="27">
        <v>-1</v>
      </c>
      <c r="Y18" s="28">
        <v>2</v>
      </c>
      <c r="Z18" s="109" t="s">
        <v>95</v>
      </c>
      <c r="AA18" s="110"/>
      <c r="AB18" s="116"/>
      <c r="AC18" s="117"/>
      <c r="AD18" s="113"/>
      <c r="AE18" s="26" t="s">
        <v>14</v>
      </c>
      <c r="AF18" s="27">
        <v>37</v>
      </c>
      <c r="AG18" s="27">
        <v>2</v>
      </c>
      <c r="AH18" s="28">
        <v>3</v>
      </c>
      <c r="AI18" s="109" t="s">
        <v>95</v>
      </c>
      <c r="AJ18" s="110"/>
      <c r="AK18" s="116"/>
      <c r="AL18" s="117"/>
      <c r="AM18" s="113"/>
      <c r="AN18" s="26" t="s">
        <v>14</v>
      </c>
      <c r="AO18" s="27">
        <v>47</v>
      </c>
      <c r="AP18" s="27">
        <v>7</v>
      </c>
      <c r="AQ18" s="28">
        <v>4</v>
      </c>
      <c r="AR18" s="109" t="s">
        <v>95</v>
      </c>
      <c r="AS18" s="110"/>
      <c r="AT18" s="116"/>
      <c r="AU18" s="117"/>
      <c r="AV18" s="113"/>
    </row>
    <row r="19" spans="1:48" ht="15.75">
      <c r="A19" s="22">
        <v>17</v>
      </c>
      <c r="B19" s="26" t="s">
        <v>52</v>
      </c>
      <c r="C19" s="47"/>
      <c r="D19" s="26" t="s">
        <v>13</v>
      </c>
      <c r="E19" s="27">
        <v>8</v>
      </c>
      <c r="F19" s="27">
        <v>5</v>
      </c>
      <c r="G19" s="28">
        <v>1</v>
      </c>
      <c r="H19" s="109" t="s">
        <v>88</v>
      </c>
      <c r="I19" s="110"/>
      <c r="J19" s="111"/>
      <c r="K19" s="112"/>
      <c r="L19" s="113"/>
      <c r="M19" s="26" t="s">
        <v>17</v>
      </c>
      <c r="N19" s="27">
        <v>13</v>
      </c>
      <c r="O19" s="27">
        <v>2</v>
      </c>
      <c r="P19" s="28">
        <v>2</v>
      </c>
      <c r="Q19" s="109" t="s">
        <v>161</v>
      </c>
      <c r="R19" s="110"/>
      <c r="S19" s="114"/>
      <c r="T19" s="115"/>
      <c r="U19" s="113"/>
      <c r="V19" s="26" t="s">
        <v>52</v>
      </c>
      <c r="W19" s="27">
        <v>27</v>
      </c>
      <c r="X19" s="27">
        <v>1</v>
      </c>
      <c r="Y19" s="28">
        <v>2</v>
      </c>
      <c r="Z19" s="109" t="s">
        <v>157</v>
      </c>
      <c r="AA19" s="110"/>
      <c r="AB19" s="116"/>
      <c r="AC19" s="117"/>
      <c r="AD19" s="113"/>
      <c r="AE19" s="26" t="s">
        <v>7</v>
      </c>
      <c r="AF19" s="27">
        <v>33</v>
      </c>
      <c r="AG19" s="27">
        <v>11</v>
      </c>
      <c r="AH19" s="28">
        <v>3</v>
      </c>
      <c r="AI19" s="109" t="s">
        <v>162</v>
      </c>
      <c r="AJ19" s="110"/>
      <c r="AK19" s="116"/>
      <c r="AL19" s="117"/>
      <c r="AM19" s="113"/>
      <c r="AN19" s="26" t="s">
        <v>15</v>
      </c>
      <c r="AO19" s="27">
        <v>47</v>
      </c>
      <c r="AP19" s="27">
        <v>9</v>
      </c>
      <c r="AQ19" s="28">
        <v>3</v>
      </c>
      <c r="AR19" s="109" t="s">
        <v>160</v>
      </c>
      <c r="AS19" s="110"/>
      <c r="AT19" s="116"/>
      <c r="AU19" s="117"/>
      <c r="AV19" s="113"/>
    </row>
    <row r="20" spans="1:48" ht="15.75">
      <c r="A20" s="22">
        <v>18</v>
      </c>
      <c r="B20" s="26" t="s">
        <v>16</v>
      </c>
      <c r="C20" s="47"/>
      <c r="D20" s="26" t="s">
        <v>52</v>
      </c>
      <c r="E20" s="27">
        <v>8</v>
      </c>
      <c r="F20" s="27">
        <v>1</v>
      </c>
      <c r="G20" s="28">
        <v>1</v>
      </c>
      <c r="H20" s="109" t="s">
        <v>157</v>
      </c>
      <c r="I20" s="110"/>
      <c r="J20" s="111"/>
      <c r="K20" s="112"/>
      <c r="L20" s="113"/>
      <c r="M20" s="26" t="s">
        <v>52</v>
      </c>
      <c r="N20" s="27">
        <v>19</v>
      </c>
      <c r="O20" s="27">
        <v>0</v>
      </c>
      <c r="P20" s="28">
        <v>1</v>
      </c>
      <c r="Q20" s="109" t="s">
        <v>157</v>
      </c>
      <c r="R20" s="110"/>
      <c r="S20" s="114"/>
      <c r="T20" s="115"/>
      <c r="U20" s="113"/>
      <c r="V20" s="26" t="s">
        <v>15</v>
      </c>
      <c r="W20" s="27">
        <v>24</v>
      </c>
      <c r="X20" s="27">
        <v>9</v>
      </c>
      <c r="Y20" s="28">
        <v>2</v>
      </c>
      <c r="Z20" s="109" t="s">
        <v>160</v>
      </c>
      <c r="AA20" s="110"/>
      <c r="AB20" s="116"/>
      <c r="AC20" s="117"/>
      <c r="AD20" s="113"/>
      <c r="AE20" s="26" t="s">
        <v>51</v>
      </c>
      <c r="AF20" s="27">
        <v>27</v>
      </c>
      <c r="AG20" s="27">
        <v>4</v>
      </c>
      <c r="AH20" s="28">
        <v>3</v>
      </c>
      <c r="AI20" s="109" t="s">
        <v>158</v>
      </c>
      <c r="AJ20" s="110"/>
      <c r="AK20" s="116"/>
      <c r="AL20" s="117"/>
      <c r="AM20" s="113"/>
      <c r="AN20" s="26" t="s">
        <v>7</v>
      </c>
      <c r="AO20" s="27">
        <v>37</v>
      </c>
      <c r="AP20" s="27">
        <v>6</v>
      </c>
      <c r="AQ20" s="28">
        <v>3</v>
      </c>
      <c r="AR20" s="109" t="s">
        <v>162</v>
      </c>
      <c r="AS20" s="110"/>
      <c r="AT20" s="116"/>
      <c r="AU20" s="117"/>
      <c r="AV20" s="113"/>
    </row>
    <row r="21" spans="1:48" ht="15.75">
      <c r="A21" s="123"/>
      <c r="B21" s="123"/>
      <c r="C21" s="47"/>
      <c r="D21" s="26" t="s">
        <v>15</v>
      </c>
      <c r="E21" s="27">
        <v>7</v>
      </c>
      <c r="F21" s="27">
        <v>2</v>
      </c>
      <c r="G21" s="28">
        <v>1</v>
      </c>
      <c r="H21" s="109" t="s">
        <v>160</v>
      </c>
      <c r="I21" s="110"/>
      <c r="J21" s="111"/>
      <c r="K21" s="112"/>
      <c r="L21" s="113"/>
      <c r="M21" s="26" t="s">
        <v>14</v>
      </c>
      <c r="N21" s="27">
        <v>16</v>
      </c>
      <c r="O21" s="27">
        <v>-2</v>
      </c>
      <c r="P21" s="28">
        <v>1</v>
      </c>
      <c r="Q21" s="109" t="s">
        <v>95</v>
      </c>
      <c r="R21" s="110"/>
      <c r="S21" s="114"/>
      <c r="T21" s="115"/>
      <c r="U21" s="113"/>
      <c r="V21" s="26" t="s">
        <v>7</v>
      </c>
      <c r="W21" s="27">
        <v>22</v>
      </c>
      <c r="X21" s="27">
        <v>5</v>
      </c>
      <c r="Y21" s="28">
        <v>2</v>
      </c>
      <c r="Z21" s="109" t="s">
        <v>162</v>
      </c>
      <c r="AA21" s="110"/>
      <c r="AB21" s="116"/>
      <c r="AC21" s="117"/>
      <c r="AD21" s="113"/>
      <c r="AE21" s="26" t="s">
        <v>5</v>
      </c>
      <c r="AF21" s="27">
        <v>36</v>
      </c>
      <c r="AG21" s="27">
        <v>7</v>
      </c>
      <c r="AH21" s="28">
        <v>2</v>
      </c>
      <c r="AI21" s="109" t="s">
        <v>156</v>
      </c>
      <c r="AJ21" s="110"/>
      <c r="AK21" s="116"/>
      <c r="AL21" s="117"/>
      <c r="AM21" s="113"/>
      <c r="AN21" s="26" t="s">
        <v>6</v>
      </c>
      <c r="AO21" s="27">
        <v>31</v>
      </c>
      <c r="AP21" s="27">
        <v>5</v>
      </c>
      <c r="AQ21" s="28">
        <v>3</v>
      </c>
      <c r="AR21" s="109" t="s">
        <v>163</v>
      </c>
      <c r="AS21" s="110"/>
      <c r="AT21" s="116"/>
      <c r="AU21" s="117"/>
      <c r="AV21" s="113"/>
    </row>
    <row r="22" spans="1:48" ht="15.75">
      <c r="A22" s="47"/>
      <c r="B22" s="47"/>
      <c r="C22" s="47"/>
      <c r="D22" s="26" t="s">
        <v>22</v>
      </c>
      <c r="E22" s="27">
        <v>6</v>
      </c>
      <c r="F22" s="27">
        <v>2</v>
      </c>
      <c r="G22" s="28">
        <v>1</v>
      </c>
      <c r="H22" s="109" t="s">
        <v>164</v>
      </c>
      <c r="I22" s="110"/>
      <c r="J22" s="111"/>
      <c r="K22" s="112"/>
      <c r="L22" s="113"/>
      <c r="M22" s="26" t="s">
        <v>16</v>
      </c>
      <c r="N22" s="27">
        <v>13</v>
      </c>
      <c r="O22" s="27">
        <v>2</v>
      </c>
      <c r="P22" s="28">
        <v>1</v>
      </c>
      <c r="Q22" s="109" t="s">
        <v>165</v>
      </c>
      <c r="R22" s="110"/>
      <c r="S22" s="114"/>
      <c r="T22" s="115"/>
      <c r="U22" s="113"/>
      <c r="V22" s="26" t="s">
        <v>17</v>
      </c>
      <c r="W22" s="27">
        <v>20</v>
      </c>
      <c r="X22" s="27">
        <v>1</v>
      </c>
      <c r="Y22" s="28">
        <v>2</v>
      </c>
      <c r="Z22" s="109" t="s">
        <v>161</v>
      </c>
      <c r="AA22" s="110"/>
      <c r="AB22" s="116"/>
      <c r="AC22" s="117"/>
      <c r="AD22" s="113"/>
      <c r="AE22" s="26" t="s">
        <v>15</v>
      </c>
      <c r="AF22" s="27">
        <v>35</v>
      </c>
      <c r="AG22" s="27">
        <v>8</v>
      </c>
      <c r="AH22" s="28">
        <v>2</v>
      </c>
      <c r="AI22" s="109" t="s">
        <v>160</v>
      </c>
      <c r="AJ22" s="110"/>
      <c r="AK22" s="116"/>
      <c r="AL22" s="117"/>
      <c r="AM22" s="113"/>
      <c r="AN22" s="26" t="s">
        <v>13</v>
      </c>
      <c r="AO22" s="27">
        <v>42</v>
      </c>
      <c r="AP22" s="27">
        <v>-3</v>
      </c>
      <c r="AQ22" s="28">
        <v>3</v>
      </c>
      <c r="AR22" s="109" t="s">
        <v>88</v>
      </c>
      <c r="AS22" s="110"/>
      <c r="AT22" s="116"/>
      <c r="AU22" s="117"/>
      <c r="AV22" s="113"/>
    </row>
    <row r="23" spans="1:48" ht="15.75">
      <c r="A23" s="47"/>
      <c r="B23" s="47"/>
      <c r="C23" s="47"/>
      <c r="D23" s="26" t="s">
        <v>17</v>
      </c>
      <c r="E23" s="27">
        <v>6</v>
      </c>
      <c r="F23" s="27">
        <v>1</v>
      </c>
      <c r="G23" s="28">
        <v>1</v>
      </c>
      <c r="H23" s="109" t="s">
        <v>161</v>
      </c>
      <c r="I23" s="110"/>
      <c r="J23" s="111"/>
      <c r="K23" s="112"/>
      <c r="L23" s="113"/>
      <c r="M23" s="26" t="s">
        <v>6</v>
      </c>
      <c r="N23" s="27">
        <v>13</v>
      </c>
      <c r="O23" s="27">
        <v>2</v>
      </c>
      <c r="P23" s="28">
        <v>1</v>
      </c>
      <c r="Q23" s="109" t="s">
        <v>163</v>
      </c>
      <c r="R23" s="110"/>
      <c r="S23" s="114"/>
      <c r="T23" s="115"/>
      <c r="U23" s="113"/>
      <c r="V23" s="26" t="s">
        <v>51</v>
      </c>
      <c r="W23" s="27">
        <v>20</v>
      </c>
      <c r="X23" s="27">
        <v>0</v>
      </c>
      <c r="Y23" s="28">
        <v>2</v>
      </c>
      <c r="Z23" s="109" t="s">
        <v>158</v>
      </c>
      <c r="AA23" s="110"/>
      <c r="AB23" s="116"/>
      <c r="AC23" s="117"/>
      <c r="AD23" s="113"/>
      <c r="AE23" s="26" t="s">
        <v>56</v>
      </c>
      <c r="AF23" s="27">
        <v>26</v>
      </c>
      <c r="AG23" s="27">
        <v>-13</v>
      </c>
      <c r="AH23" s="28">
        <v>2</v>
      </c>
      <c r="AI23" s="109" t="s">
        <v>159</v>
      </c>
      <c r="AJ23" s="110"/>
      <c r="AK23" s="116"/>
      <c r="AL23" s="117"/>
      <c r="AM23" s="113"/>
      <c r="AN23" s="26" t="s">
        <v>56</v>
      </c>
      <c r="AO23" s="27">
        <v>31</v>
      </c>
      <c r="AP23" s="27">
        <v>-12</v>
      </c>
      <c r="AQ23" s="28">
        <v>3</v>
      </c>
      <c r="AR23" s="109" t="s">
        <v>159</v>
      </c>
      <c r="AS23" s="110"/>
      <c r="AT23" s="116"/>
      <c r="AU23" s="117"/>
      <c r="AV23" s="113"/>
    </row>
    <row r="24" spans="1:48" ht="15.75">
      <c r="A24" s="47"/>
      <c r="B24" s="47"/>
      <c r="C24" s="47"/>
      <c r="D24" s="26" t="s">
        <v>12</v>
      </c>
      <c r="E24" s="27">
        <v>15</v>
      </c>
      <c r="F24" s="27">
        <v>-2</v>
      </c>
      <c r="G24" s="28">
        <v>0</v>
      </c>
      <c r="H24" s="109" t="s">
        <v>98</v>
      </c>
      <c r="I24" s="110"/>
      <c r="J24" s="111"/>
      <c r="K24" s="112"/>
      <c r="L24" s="113"/>
      <c r="M24" s="26" t="s">
        <v>51</v>
      </c>
      <c r="N24" s="27">
        <v>13</v>
      </c>
      <c r="O24" s="27">
        <v>-3</v>
      </c>
      <c r="P24" s="28">
        <v>1</v>
      </c>
      <c r="Q24" s="109" t="s">
        <v>158</v>
      </c>
      <c r="R24" s="110"/>
      <c r="S24" s="114"/>
      <c r="T24" s="115"/>
      <c r="U24" s="113"/>
      <c r="V24" s="26" t="s">
        <v>22</v>
      </c>
      <c r="W24" s="27">
        <v>15</v>
      </c>
      <c r="X24" s="27">
        <v>14</v>
      </c>
      <c r="Y24" s="28">
        <v>2</v>
      </c>
      <c r="Z24" s="109" t="s">
        <v>166</v>
      </c>
      <c r="AA24" s="110"/>
      <c r="AB24" s="116"/>
      <c r="AC24" s="117"/>
      <c r="AD24" s="113"/>
      <c r="AE24" s="26" t="s">
        <v>17</v>
      </c>
      <c r="AF24" s="27">
        <v>25</v>
      </c>
      <c r="AG24" s="27">
        <v>-5</v>
      </c>
      <c r="AH24" s="28">
        <v>2</v>
      </c>
      <c r="AI24" s="109" t="s">
        <v>161</v>
      </c>
      <c r="AJ24" s="110"/>
      <c r="AK24" s="116"/>
      <c r="AL24" s="117"/>
      <c r="AM24" s="113"/>
      <c r="AN24" s="26" t="s">
        <v>5</v>
      </c>
      <c r="AO24" s="27">
        <v>47</v>
      </c>
      <c r="AP24" s="27">
        <v>6</v>
      </c>
      <c r="AQ24" s="28">
        <v>2</v>
      </c>
      <c r="AR24" s="109" t="s">
        <v>156</v>
      </c>
      <c r="AS24" s="110"/>
      <c r="AT24" s="116"/>
      <c r="AU24" s="117"/>
      <c r="AV24" s="113"/>
    </row>
    <row r="25" spans="1:48" ht="15.75">
      <c r="A25" s="47"/>
      <c r="B25" s="47"/>
      <c r="C25" s="47"/>
      <c r="D25" s="26" t="s">
        <v>16</v>
      </c>
      <c r="E25" s="27">
        <v>7</v>
      </c>
      <c r="F25" s="27">
        <v>-1</v>
      </c>
      <c r="G25" s="28">
        <v>0</v>
      </c>
      <c r="H25" s="109" t="s">
        <v>165</v>
      </c>
      <c r="I25" s="110"/>
      <c r="J25" s="111"/>
      <c r="K25" s="112"/>
      <c r="L25" s="113"/>
      <c r="M25" s="26" t="s">
        <v>56</v>
      </c>
      <c r="N25" s="27">
        <v>13</v>
      </c>
      <c r="O25" s="27">
        <v>-7</v>
      </c>
      <c r="P25" s="28">
        <v>1</v>
      </c>
      <c r="Q25" s="109" t="s">
        <v>159</v>
      </c>
      <c r="R25" s="110"/>
      <c r="S25" s="114"/>
      <c r="T25" s="115"/>
      <c r="U25" s="113"/>
      <c r="V25" s="26" t="s">
        <v>16</v>
      </c>
      <c r="W25" s="27">
        <v>26</v>
      </c>
      <c r="X25" s="27">
        <v>1</v>
      </c>
      <c r="Y25" s="28">
        <v>1</v>
      </c>
      <c r="Z25" s="109" t="s">
        <v>165</v>
      </c>
      <c r="AA25" s="110"/>
      <c r="AB25" s="116"/>
      <c r="AC25" s="117"/>
      <c r="AD25" s="113"/>
      <c r="AE25" s="26" t="s">
        <v>6</v>
      </c>
      <c r="AF25" s="27">
        <v>24</v>
      </c>
      <c r="AG25" s="27">
        <v>0</v>
      </c>
      <c r="AH25" s="28">
        <v>2</v>
      </c>
      <c r="AI25" s="109" t="s">
        <v>163</v>
      </c>
      <c r="AJ25" s="110"/>
      <c r="AK25" s="116"/>
      <c r="AL25" s="117"/>
      <c r="AM25" s="113"/>
      <c r="AN25" s="26" t="s">
        <v>22</v>
      </c>
      <c r="AO25" s="27">
        <v>20</v>
      </c>
      <c r="AP25" s="27">
        <v>5</v>
      </c>
      <c r="AQ25" s="28">
        <v>2</v>
      </c>
      <c r="AR25" s="109" t="s">
        <v>166</v>
      </c>
      <c r="AS25" s="110"/>
      <c r="AT25" s="116"/>
      <c r="AU25" s="117"/>
      <c r="AV25" s="113"/>
    </row>
    <row r="26" spans="1:48" ht="15.75">
      <c r="A26" s="47"/>
      <c r="B26" s="47" t="s">
        <v>139</v>
      </c>
      <c r="C26" s="47"/>
      <c r="D26" s="26" t="s">
        <v>8</v>
      </c>
      <c r="E26" s="27">
        <v>7</v>
      </c>
      <c r="F26" s="27">
        <v>-3</v>
      </c>
      <c r="G26" s="28">
        <v>0</v>
      </c>
      <c r="H26" s="109" t="s">
        <v>167</v>
      </c>
      <c r="I26" s="110"/>
      <c r="J26" s="111"/>
      <c r="K26" s="112"/>
      <c r="L26" s="113"/>
      <c r="M26" s="26" t="s">
        <v>7</v>
      </c>
      <c r="N26" s="27">
        <v>12</v>
      </c>
      <c r="O26" s="27">
        <v>-3</v>
      </c>
      <c r="P26" s="28">
        <v>1</v>
      </c>
      <c r="Q26" s="109" t="s">
        <v>162</v>
      </c>
      <c r="R26" s="110"/>
      <c r="S26" s="114"/>
      <c r="T26" s="115"/>
      <c r="U26" s="113"/>
      <c r="V26" s="26" t="s">
        <v>6</v>
      </c>
      <c r="W26" s="27">
        <v>17</v>
      </c>
      <c r="X26" s="27">
        <v>-1</v>
      </c>
      <c r="Y26" s="28">
        <v>1</v>
      </c>
      <c r="Z26" s="109" t="s">
        <v>163</v>
      </c>
      <c r="AA26" s="110"/>
      <c r="AB26" s="116"/>
      <c r="AC26" s="117"/>
      <c r="AD26" s="113"/>
      <c r="AE26" s="26" t="s">
        <v>22</v>
      </c>
      <c r="AF26" s="27">
        <v>18</v>
      </c>
      <c r="AG26" s="27">
        <v>10</v>
      </c>
      <c r="AH26" s="28">
        <v>2</v>
      </c>
      <c r="AI26" s="109" t="s">
        <v>166</v>
      </c>
      <c r="AJ26" s="110"/>
      <c r="AK26" s="116"/>
      <c r="AL26" s="117"/>
      <c r="AM26" s="113"/>
      <c r="AN26" s="26" t="s">
        <v>16</v>
      </c>
      <c r="AO26" s="27">
        <v>36</v>
      </c>
      <c r="AP26" s="27">
        <v>1</v>
      </c>
      <c r="AQ26" s="28">
        <v>2</v>
      </c>
      <c r="AR26" s="109" t="s">
        <v>165</v>
      </c>
      <c r="AS26" s="110"/>
      <c r="AT26" s="116"/>
      <c r="AU26" s="117"/>
      <c r="AV26" s="113"/>
    </row>
    <row r="27" spans="1:48" ht="15.75">
      <c r="A27" s="47"/>
      <c r="B27" s="47"/>
      <c r="C27" s="47"/>
      <c r="D27" s="26" t="s">
        <v>51</v>
      </c>
      <c r="E27" s="27">
        <v>7</v>
      </c>
      <c r="F27" s="27">
        <v>-4</v>
      </c>
      <c r="G27" s="28">
        <v>0</v>
      </c>
      <c r="H27" s="109" t="s">
        <v>158</v>
      </c>
      <c r="I27" s="110"/>
      <c r="J27" s="111"/>
      <c r="K27" s="112"/>
      <c r="L27" s="113"/>
      <c r="M27" s="26" t="s">
        <v>22</v>
      </c>
      <c r="N27" s="27">
        <v>9</v>
      </c>
      <c r="O27" s="27">
        <v>10</v>
      </c>
      <c r="P27" s="28">
        <v>1</v>
      </c>
      <c r="Q27" s="109" t="s">
        <v>164</v>
      </c>
      <c r="R27" s="110"/>
      <c r="S27" s="114"/>
      <c r="T27" s="115"/>
      <c r="U27" s="113"/>
      <c r="V27" s="26" t="s">
        <v>8</v>
      </c>
      <c r="W27" s="27">
        <v>19</v>
      </c>
      <c r="X27" s="27">
        <v>1</v>
      </c>
      <c r="Y27" s="28">
        <v>1</v>
      </c>
      <c r="Z27" s="109" t="s">
        <v>168</v>
      </c>
      <c r="AA27" s="110"/>
      <c r="AB27" s="116"/>
      <c r="AC27" s="117"/>
      <c r="AD27" s="113"/>
      <c r="AE27" s="26" t="s">
        <v>19</v>
      </c>
      <c r="AF27" s="27">
        <v>16</v>
      </c>
      <c r="AG27" s="27">
        <v>-4</v>
      </c>
      <c r="AH27" s="28">
        <v>2</v>
      </c>
      <c r="AI27" s="109" t="s">
        <v>169</v>
      </c>
      <c r="AJ27" s="120"/>
      <c r="AK27" s="116"/>
      <c r="AL27" s="117"/>
      <c r="AM27" s="113"/>
      <c r="AN27" s="26" t="s">
        <v>8</v>
      </c>
      <c r="AO27" s="27">
        <v>36</v>
      </c>
      <c r="AP27" s="27">
        <v>1</v>
      </c>
      <c r="AQ27" s="28">
        <v>2</v>
      </c>
      <c r="AR27" s="109" t="s">
        <v>168</v>
      </c>
      <c r="AS27" s="110"/>
      <c r="AT27" s="116"/>
      <c r="AU27" s="117"/>
      <c r="AV27" s="113"/>
    </row>
    <row r="28" spans="1:48" ht="15.75">
      <c r="A28" s="47"/>
      <c r="B28" s="47"/>
      <c r="C28" s="47"/>
      <c r="D28" s="26" t="s">
        <v>21</v>
      </c>
      <c r="E28" s="27">
        <v>5</v>
      </c>
      <c r="F28" s="27">
        <v>-1</v>
      </c>
      <c r="G28" s="28">
        <v>0</v>
      </c>
      <c r="H28" s="109" t="s">
        <v>86</v>
      </c>
      <c r="I28" s="110"/>
      <c r="J28" s="111"/>
      <c r="K28" s="112"/>
      <c r="L28" s="113"/>
      <c r="M28" s="26" t="s">
        <v>12</v>
      </c>
      <c r="N28" s="27">
        <v>21</v>
      </c>
      <c r="O28" s="27">
        <v>-3</v>
      </c>
      <c r="P28" s="28">
        <v>0</v>
      </c>
      <c r="Q28" s="109" t="s">
        <v>98</v>
      </c>
      <c r="R28" s="110"/>
      <c r="S28" s="114"/>
      <c r="T28" s="115"/>
      <c r="U28" s="113"/>
      <c r="V28" s="26" t="s">
        <v>56</v>
      </c>
      <c r="W28" s="27">
        <v>15</v>
      </c>
      <c r="X28" s="27">
        <v>-15</v>
      </c>
      <c r="Y28" s="28">
        <v>1</v>
      </c>
      <c r="Z28" s="109" t="s">
        <v>170</v>
      </c>
      <c r="AA28" s="110"/>
      <c r="AB28" s="116"/>
      <c r="AC28" s="117"/>
      <c r="AD28" s="113"/>
      <c r="AE28" s="26" t="s">
        <v>16</v>
      </c>
      <c r="AF28" s="27">
        <v>32</v>
      </c>
      <c r="AG28" s="27">
        <v>0</v>
      </c>
      <c r="AH28" s="28">
        <v>1</v>
      </c>
      <c r="AI28" s="109" t="s">
        <v>165</v>
      </c>
      <c r="AJ28" s="110"/>
      <c r="AK28" s="116"/>
      <c r="AL28" s="117"/>
      <c r="AM28" s="113"/>
      <c r="AN28" s="26" t="s">
        <v>19</v>
      </c>
      <c r="AO28" s="27">
        <v>19</v>
      </c>
      <c r="AP28" s="27">
        <v>-5</v>
      </c>
      <c r="AQ28" s="28">
        <v>2</v>
      </c>
      <c r="AR28" s="109" t="s">
        <v>169</v>
      </c>
      <c r="AS28" s="110"/>
      <c r="AT28" s="116"/>
      <c r="AU28" s="117"/>
      <c r="AV28" s="113"/>
    </row>
    <row r="29" spans="1:48" ht="15.75">
      <c r="A29" s="47"/>
      <c r="B29" s="47"/>
      <c r="C29" s="47"/>
      <c r="D29" s="26" t="s">
        <v>6</v>
      </c>
      <c r="E29" s="27">
        <v>5</v>
      </c>
      <c r="F29" s="27">
        <v>-2</v>
      </c>
      <c r="G29" s="28">
        <v>0</v>
      </c>
      <c r="H29" s="109" t="s">
        <v>163</v>
      </c>
      <c r="I29" s="110"/>
      <c r="J29" s="111"/>
      <c r="K29" s="112"/>
      <c r="L29" s="113"/>
      <c r="M29" s="26" t="s">
        <v>21</v>
      </c>
      <c r="N29" s="27">
        <v>10</v>
      </c>
      <c r="O29" s="27">
        <v>-2</v>
      </c>
      <c r="P29" s="28">
        <v>0</v>
      </c>
      <c r="Q29" s="109" t="s">
        <v>86</v>
      </c>
      <c r="R29" s="110"/>
      <c r="S29" s="114"/>
      <c r="T29" s="115"/>
      <c r="U29" s="113"/>
      <c r="V29" s="26" t="s">
        <v>19</v>
      </c>
      <c r="W29" s="27">
        <v>9</v>
      </c>
      <c r="X29" s="27">
        <v>-7</v>
      </c>
      <c r="Y29" s="28">
        <v>1</v>
      </c>
      <c r="Z29" s="109" t="s">
        <v>169</v>
      </c>
      <c r="AA29" s="110"/>
      <c r="AB29" s="116"/>
      <c r="AC29" s="117"/>
      <c r="AD29" s="113"/>
      <c r="AE29" s="26" t="s">
        <v>8</v>
      </c>
      <c r="AF29" s="27">
        <v>28</v>
      </c>
      <c r="AG29" s="27">
        <v>-1</v>
      </c>
      <c r="AH29" s="28">
        <v>1</v>
      </c>
      <c r="AI29" s="109" t="s">
        <v>168</v>
      </c>
      <c r="AJ29" s="110"/>
      <c r="AK29" s="116"/>
      <c r="AL29" s="117"/>
      <c r="AM29" s="113"/>
      <c r="AN29" s="26" t="s">
        <v>17</v>
      </c>
      <c r="AO29" s="27">
        <v>29</v>
      </c>
      <c r="AP29" s="27">
        <v>-6</v>
      </c>
      <c r="AQ29" s="28">
        <v>2</v>
      </c>
      <c r="AR29" s="109" t="s">
        <v>161</v>
      </c>
      <c r="AS29" s="110"/>
      <c r="AT29" s="116"/>
      <c r="AU29" s="117"/>
      <c r="AV29" s="113"/>
    </row>
    <row r="30" spans="1:48" ht="15.75">
      <c r="A30" s="47"/>
      <c r="B30" s="47"/>
      <c r="C30" s="47"/>
      <c r="D30" s="26" t="s">
        <v>18</v>
      </c>
      <c r="E30" s="27">
        <v>4</v>
      </c>
      <c r="F30" s="27">
        <v>-2</v>
      </c>
      <c r="G30" s="28">
        <v>0</v>
      </c>
      <c r="H30" s="109" t="s">
        <v>100</v>
      </c>
      <c r="I30" s="110"/>
      <c r="J30" s="111"/>
      <c r="K30" s="112"/>
      <c r="L30" s="113"/>
      <c r="M30" s="26" t="s">
        <v>8</v>
      </c>
      <c r="N30" s="27">
        <v>10</v>
      </c>
      <c r="O30" s="27">
        <v>-6</v>
      </c>
      <c r="P30" s="28">
        <v>0</v>
      </c>
      <c r="Q30" s="109" t="s">
        <v>167</v>
      </c>
      <c r="R30" s="110"/>
      <c r="S30" s="114"/>
      <c r="T30" s="115"/>
      <c r="U30" s="113"/>
      <c r="V30" s="26" t="s">
        <v>12</v>
      </c>
      <c r="W30" s="27">
        <v>23</v>
      </c>
      <c r="X30" s="27">
        <v>-7</v>
      </c>
      <c r="Y30" s="28">
        <v>0</v>
      </c>
      <c r="Z30" s="109" t="s">
        <v>98</v>
      </c>
      <c r="AA30" s="110"/>
      <c r="AB30" s="116"/>
      <c r="AC30" s="117"/>
      <c r="AD30" s="113"/>
      <c r="AE30" s="26" t="s">
        <v>18</v>
      </c>
      <c r="AF30" s="27">
        <v>18</v>
      </c>
      <c r="AG30" s="27">
        <v>-3</v>
      </c>
      <c r="AH30" s="28">
        <v>1</v>
      </c>
      <c r="AI30" s="109" t="s">
        <v>171</v>
      </c>
      <c r="AJ30" s="110"/>
      <c r="AK30" s="116"/>
      <c r="AL30" s="117"/>
      <c r="AM30" s="113"/>
      <c r="AN30" s="26" t="s">
        <v>18</v>
      </c>
      <c r="AO30" s="27">
        <v>24</v>
      </c>
      <c r="AP30" s="27">
        <v>-5</v>
      </c>
      <c r="AQ30" s="28">
        <v>1</v>
      </c>
      <c r="AR30" s="109" t="s">
        <v>171</v>
      </c>
      <c r="AS30" s="110"/>
      <c r="AT30" s="116"/>
      <c r="AU30" s="117"/>
      <c r="AV30" s="113"/>
    </row>
    <row r="31" spans="1:48" ht="15.75">
      <c r="A31" s="47"/>
      <c r="B31" s="47"/>
      <c r="C31" s="47"/>
      <c r="D31" s="26" t="s">
        <v>7</v>
      </c>
      <c r="E31" s="27">
        <v>4</v>
      </c>
      <c r="F31" s="27">
        <v>-7</v>
      </c>
      <c r="G31" s="28">
        <v>0</v>
      </c>
      <c r="H31" s="109" t="s">
        <v>162</v>
      </c>
      <c r="I31" s="110"/>
      <c r="J31" s="111"/>
      <c r="K31" s="112"/>
      <c r="L31" s="113"/>
      <c r="M31" s="26" t="s">
        <v>18</v>
      </c>
      <c r="N31" s="27">
        <v>8</v>
      </c>
      <c r="O31" s="27">
        <v>-6</v>
      </c>
      <c r="P31" s="28">
        <v>0</v>
      </c>
      <c r="Q31" s="109" t="s">
        <v>101</v>
      </c>
      <c r="R31" s="110"/>
      <c r="S31" s="114"/>
      <c r="T31" s="115"/>
      <c r="U31" s="113"/>
      <c r="V31" s="26" t="s">
        <v>21</v>
      </c>
      <c r="W31" s="27">
        <v>12</v>
      </c>
      <c r="X31" s="27">
        <v>-9</v>
      </c>
      <c r="Y31" s="28">
        <v>0</v>
      </c>
      <c r="Z31" s="109" t="s">
        <v>86</v>
      </c>
      <c r="AA31" s="110"/>
      <c r="AB31" s="116"/>
      <c r="AC31" s="117"/>
      <c r="AD31" s="113"/>
      <c r="AE31" s="26" t="s">
        <v>12</v>
      </c>
      <c r="AF31" s="27">
        <v>27</v>
      </c>
      <c r="AG31" s="27">
        <v>-10</v>
      </c>
      <c r="AH31" s="28">
        <v>0</v>
      </c>
      <c r="AI31" s="109" t="s">
        <v>98</v>
      </c>
      <c r="AJ31" s="110"/>
      <c r="AK31" s="116"/>
      <c r="AL31" s="117"/>
      <c r="AM31" s="113"/>
      <c r="AN31" s="26" t="s">
        <v>12</v>
      </c>
      <c r="AO31" s="27">
        <v>32</v>
      </c>
      <c r="AP31" s="27">
        <v>-9</v>
      </c>
      <c r="AQ31" s="28">
        <v>1</v>
      </c>
      <c r="AR31" s="109" t="s">
        <v>98</v>
      </c>
      <c r="AS31" s="110"/>
      <c r="AT31" s="116"/>
      <c r="AU31" s="117"/>
      <c r="AV31" s="113"/>
    </row>
    <row r="32" spans="1:48" ht="15.75">
      <c r="A32" s="47"/>
      <c r="B32" s="47"/>
      <c r="C32" s="47"/>
      <c r="D32" s="26" t="s">
        <v>19</v>
      </c>
      <c r="E32" s="27">
        <v>3</v>
      </c>
      <c r="F32" s="27">
        <v>-5</v>
      </c>
      <c r="G32" s="28">
        <v>0</v>
      </c>
      <c r="H32" s="109" t="s">
        <v>172</v>
      </c>
      <c r="I32" s="110"/>
      <c r="J32" s="111"/>
      <c r="K32" s="112"/>
      <c r="L32" s="113"/>
      <c r="M32" s="26" t="s">
        <v>19</v>
      </c>
      <c r="N32" s="27">
        <v>7</v>
      </c>
      <c r="O32" s="27">
        <v>-9</v>
      </c>
      <c r="P32" s="28">
        <v>0</v>
      </c>
      <c r="Q32" s="109" t="s">
        <v>172</v>
      </c>
      <c r="R32" s="110"/>
      <c r="S32" s="114"/>
      <c r="T32" s="115"/>
      <c r="U32" s="113"/>
      <c r="V32" s="26" t="s">
        <v>18</v>
      </c>
      <c r="W32" s="27">
        <v>8</v>
      </c>
      <c r="X32" s="27">
        <v>-8</v>
      </c>
      <c r="Y32" s="28">
        <v>0</v>
      </c>
      <c r="Z32" s="109" t="s">
        <v>173</v>
      </c>
      <c r="AA32" s="110"/>
      <c r="AB32" s="116"/>
      <c r="AC32" s="117"/>
      <c r="AD32" s="113"/>
      <c r="AE32" s="26" t="s">
        <v>21</v>
      </c>
      <c r="AF32" s="27">
        <v>17</v>
      </c>
      <c r="AG32" s="27">
        <v>-14</v>
      </c>
      <c r="AH32" s="28">
        <v>0</v>
      </c>
      <c r="AI32" s="109" t="s">
        <v>86</v>
      </c>
      <c r="AJ32" s="110"/>
      <c r="AK32" s="116"/>
      <c r="AL32" s="117"/>
      <c r="AM32" s="113"/>
      <c r="AN32" s="26" t="s">
        <v>21</v>
      </c>
      <c r="AO32" s="27">
        <v>21</v>
      </c>
      <c r="AP32" s="27">
        <v>-15</v>
      </c>
      <c r="AQ32" s="28">
        <v>0</v>
      </c>
      <c r="AR32" s="109" t="s">
        <v>86</v>
      </c>
      <c r="AS32" s="110"/>
      <c r="AT32" s="116"/>
      <c r="AU32" s="117"/>
      <c r="AV32" s="113"/>
    </row>
    <row r="33" spans="1:48" ht="12.7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98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</row>
  </sheetData>
  <sheetProtection password="CFE5" sheet="1" objects="1" scenarios="1"/>
  <mergeCells count="16">
    <mergeCell ref="AN13:AT13"/>
    <mergeCell ref="D13:J13"/>
    <mergeCell ref="M13:S13"/>
    <mergeCell ref="V13:AB13"/>
    <mergeCell ref="AE13:AK13"/>
    <mergeCell ref="AE1:AL1"/>
    <mergeCell ref="AN1:AU1"/>
    <mergeCell ref="G2:H2"/>
    <mergeCell ref="P2:Q2"/>
    <mergeCell ref="Y2:Z2"/>
    <mergeCell ref="AH2:AI2"/>
    <mergeCell ref="AQ2:AR2"/>
    <mergeCell ref="A1:B1"/>
    <mergeCell ref="D1:K1"/>
    <mergeCell ref="M1:T1"/>
    <mergeCell ref="V1:AC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K21" sqref="K21"/>
    </sheetView>
  </sheetViews>
  <sheetFormatPr defaultColWidth="9.140625" defaultRowHeight="12.75"/>
  <cols>
    <col min="1" max="1" width="20.7109375" style="0" customWidth="1"/>
    <col min="2" max="3" width="9.00390625" style="0" customWidth="1"/>
    <col min="4" max="4" width="4.7109375" style="0" customWidth="1"/>
    <col min="5" max="5" width="2.7109375" style="0" customWidth="1"/>
    <col min="7" max="7" width="5.57421875" style="0" customWidth="1"/>
    <col min="8" max="8" width="21.57421875" style="0" bestFit="1" customWidth="1"/>
    <col min="12" max="12" width="3.57421875" style="0" customWidth="1"/>
  </cols>
  <sheetData>
    <row r="1" spans="1:13" ht="15.75">
      <c r="A1" s="176" t="s">
        <v>44</v>
      </c>
      <c r="B1" s="176"/>
      <c r="C1" s="176"/>
      <c r="D1" s="176"/>
      <c r="E1" s="176"/>
      <c r="F1" s="176"/>
      <c r="H1" s="176" t="s">
        <v>54</v>
      </c>
      <c r="I1" s="176"/>
      <c r="J1" s="176"/>
      <c r="K1" s="176"/>
      <c r="L1" s="176"/>
      <c r="M1" s="176"/>
    </row>
    <row r="2" spans="1:13" ht="40.5">
      <c r="A2" s="22" t="s">
        <v>45</v>
      </c>
      <c r="B2" s="23" t="s">
        <v>46</v>
      </c>
      <c r="C2" s="23" t="s">
        <v>47</v>
      </c>
      <c r="D2" s="24" t="s">
        <v>48</v>
      </c>
      <c r="E2" s="105"/>
      <c r="F2" s="25" t="s">
        <v>49</v>
      </c>
      <c r="H2" s="22" t="s">
        <v>45</v>
      </c>
      <c r="I2" s="23" t="s">
        <v>46</v>
      </c>
      <c r="J2" s="23" t="s">
        <v>47</v>
      </c>
      <c r="K2" s="24" t="s">
        <v>48</v>
      </c>
      <c r="L2" s="105"/>
      <c r="M2" s="25" t="s">
        <v>49</v>
      </c>
    </row>
    <row r="3" spans="1:13" ht="15.75">
      <c r="A3" s="26" t="s">
        <v>16</v>
      </c>
      <c r="B3" s="27">
        <v>46</v>
      </c>
      <c r="C3" s="27">
        <v>18</v>
      </c>
      <c r="D3" s="28">
        <v>5</v>
      </c>
      <c r="E3" s="113"/>
      <c r="F3" s="29">
        <v>18</v>
      </c>
      <c r="H3" s="26" t="s">
        <v>55</v>
      </c>
      <c r="I3" s="27">
        <v>67</v>
      </c>
      <c r="J3" s="27">
        <v>14</v>
      </c>
      <c r="K3" s="28">
        <v>4</v>
      </c>
      <c r="L3" s="113"/>
      <c r="M3" s="29">
        <v>18</v>
      </c>
    </row>
    <row r="4" spans="1:13" ht="15.75">
      <c r="A4" s="26" t="s">
        <v>14</v>
      </c>
      <c r="B4" s="27">
        <v>37</v>
      </c>
      <c r="C4" s="27">
        <v>8</v>
      </c>
      <c r="D4" s="28">
        <v>4</v>
      </c>
      <c r="E4" s="113"/>
      <c r="F4" s="29">
        <v>17</v>
      </c>
      <c r="H4" s="26" t="s">
        <v>51</v>
      </c>
      <c r="I4" s="27">
        <v>36</v>
      </c>
      <c r="J4" s="27">
        <v>9</v>
      </c>
      <c r="K4" s="28">
        <v>4</v>
      </c>
      <c r="L4" s="113"/>
      <c r="M4" s="29">
        <v>17</v>
      </c>
    </row>
    <row r="5" spans="1:13" ht="15.75">
      <c r="A5" s="26" t="s">
        <v>8</v>
      </c>
      <c r="B5" s="27">
        <v>42</v>
      </c>
      <c r="C5" s="27">
        <v>16</v>
      </c>
      <c r="D5" s="28">
        <v>3</v>
      </c>
      <c r="E5" s="113"/>
      <c r="F5" s="29">
        <v>16</v>
      </c>
      <c r="H5" s="26" t="s">
        <v>52</v>
      </c>
      <c r="I5" s="27">
        <v>53</v>
      </c>
      <c r="J5" s="27">
        <v>8</v>
      </c>
      <c r="K5" s="28">
        <v>4</v>
      </c>
      <c r="L5" s="113"/>
      <c r="M5" s="29">
        <v>16</v>
      </c>
    </row>
    <row r="6" spans="1:13" ht="15.75">
      <c r="A6" s="26" t="s">
        <v>5</v>
      </c>
      <c r="B6" s="27">
        <v>50</v>
      </c>
      <c r="C6" s="27">
        <v>15</v>
      </c>
      <c r="D6" s="28">
        <v>3</v>
      </c>
      <c r="E6" s="113"/>
      <c r="F6" s="29">
        <v>15</v>
      </c>
      <c r="H6" s="26" t="s">
        <v>14</v>
      </c>
      <c r="I6" s="27">
        <v>47</v>
      </c>
      <c r="J6" s="27">
        <v>7</v>
      </c>
      <c r="K6" s="28">
        <v>4</v>
      </c>
      <c r="L6" s="113"/>
      <c r="M6" s="29">
        <v>15</v>
      </c>
    </row>
    <row r="7" spans="1:13" ht="15.75">
      <c r="A7" s="26" t="s">
        <v>18</v>
      </c>
      <c r="B7" s="27">
        <v>25</v>
      </c>
      <c r="C7" s="27">
        <v>4</v>
      </c>
      <c r="D7" s="28">
        <v>3</v>
      </c>
      <c r="E7" s="113"/>
      <c r="F7" s="29">
        <v>14</v>
      </c>
      <c r="H7" s="26" t="s">
        <v>15</v>
      </c>
      <c r="I7" s="27">
        <v>47</v>
      </c>
      <c r="J7" s="27">
        <v>9</v>
      </c>
      <c r="K7" s="28">
        <v>3</v>
      </c>
      <c r="L7" s="113"/>
      <c r="M7" s="29">
        <v>14</v>
      </c>
    </row>
    <row r="8" spans="1:13" ht="15.75">
      <c r="A8" s="26" t="s">
        <v>21</v>
      </c>
      <c r="B8" s="27">
        <v>16</v>
      </c>
      <c r="C8" s="27">
        <v>3</v>
      </c>
      <c r="D8" s="28">
        <v>3</v>
      </c>
      <c r="E8" s="113"/>
      <c r="F8" s="29">
        <v>13</v>
      </c>
      <c r="H8" s="26" t="s">
        <v>7</v>
      </c>
      <c r="I8" s="27">
        <v>37</v>
      </c>
      <c r="J8" s="27">
        <v>6</v>
      </c>
      <c r="K8" s="28">
        <v>3</v>
      </c>
      <c r="L8" s="113"/>
      <c r="M8" s="29">
        <v>13</v>
      </c>
    </row>
    <row r="9" spans="1:13" ht="15.75">
      <c r="A9" s="26" t="s">
        <v>12</v>
      </c>
      <c r="B9" s="27">
        <v>33</v>
      </c>
      <c r="C9" s="27">
        <v>1</v>
      </c>
      <c r="D9" s="28">
        <v>3</v>
      </c>
      <c r="E9" s="113"/>
      <c r="F9" s="29">
        <v>12</v>
      </c>
      <c r="H9" s="26" t="s">
        <v>6</v>
      </c>
      <c r="I9" s="27">
        <v>31</v>
      </c>
      <c r="J9" s="27">
        <v>5</v>
      </c>
      <c r="K9" s="28">
        <v>3</v>
      </c>
      <c r="L9" s="113"/>
      <c r="M9" s="29">
        <v>12</v>
      </c>
    </row>
    <row r="10" spans="1:13" ht="15.75">
      <c r="A10" s="26" t="s">
        <v>50</v>
      </c>
      <c r="B10" s="27">
        <v>37</v>
      </c>
      <c r="C10" s="27">
        <v>-3</v>
      </c>
      <c r="D10" s="28">
        <v>3</v>
      </c>
      <c r="E10" s="113"/>
      <c r="F10" s="29">
        <v>11</v>
      </c>
      <c r="H10" s="26" t="s">
        <v>13</v>
      </c>
      <c r="I10" s="27">
        <v>42</v>
      </c>
      <c r="J10" s="27">
        <v>-3</v>
      </c>
      <c r="K10" s="28">
        <v>3</v>
      </c>
      <c r="L10" s="113"/>
      <c r="M10" s="29">
        <v>11</v>
      </c>
    </row>
    <row r="11" spans="1:13" ht="15.75">
      <c r="A11" s="26" t="s">
        <v>51</v>
      </c>
      <c r="B11" s="27">
        <v>16</v>
      </c>
      <c r="C11" s="27">
        <v>-10</v>
      </c>
      <c r="D11" s="28">
        <v>3</v>
      </c>
      <c r="E11" s="113"/>
      <c r="F11" s="29">
        <v>10</v>
      </c>
      <c r="H11" s="26" t="s">
        <v>56</v>
      </c>
      <c r="I11" s="27">
        <v>31</v>
      </c>
      <c r="J11" s="27">
        <v>-12</v>
      </c>
      <c r="K11" s="28">
        <v>3</v>
      </c>
      <c r="L11" s="113"/>
      <c r="M11" s="29">
        <v>10</v>
      </c>
    </row>
    <row r="12" spans="1:13" ht="15.75">
      <c r="A12" s="26" t="s">
        <v>20</v>
      </c>
      <c r="B12" s="27">
        <v>32</v>
      </c>
      <c r="C12" s="27">
        <v>6</v>
      </c>
      <c r="D12" s="28">
        <v>2</v>
      </c>
      <c r="E12" s="113"/>
      <c r="F12" s="29">
        <v>9</v>
      </c>
      <c r="H12" s="26" t="s">
        <v>5</v>
      </c>
      <c r="I12" s="27">
        <v>47</v>
      </c>
      <c r="J12" s="27">
        <v>6</v>
      </c>
      <c r="K12" s="28">
        <v>2</v>
      </c>
      <c r="L12" s="113"/>
      <c r="M12" s="29">
        <v>9</v>
      </c>
    </row>
    <row r="13" spans="1:13" ht="15.75">
      <c r="A13" s="26" t="s">
        <v>17</v>
      </c>
      <c r="B13" s="27">
        <v>13</v>
      </c>
      <c r="C13" s="27">
        <v>3</v>
      </c>
      <c r="D13" s="28">
        <v>2</v>
      </c>
      <c r="E13" s="113"/>
      <c r="F13" s="29">
        <v>8</v>
      </c>
      <c r="H13" s="26" t="s">
        <v>22</v>
      </c>
      <c r="I13" s="27">
        <v>20</v>
      </c>
      <c r="J13" s="27">
        <v>5</v>
      </c>
      <c r="K13" s="28">
        <v>2</v>
      </c>
      <c r="L13" s="113"/>
      <c r="M13" s="29">
        <v>8</v>
      </c>
    </row>
    <row r="14" spans="1:13" ht="15.75">
      <c r="A14" s="26" t="s">
        <v>52</v>
      </c>
      <c r="B14" s="27">
        <v>24</v>
      </c>
      <c r="C14" s="27">
        <v>-2</v>
      </c>
      <c r="D14" s="28">
        <v>2</v>
      </c>
      <c r="E14" s="113"/>
      <c r="F14" s="29">
        <v>7</v>
      </c>
      <c r="H14" s="26" t="s">
        <v>16</v>
      </c>
      <c r="I14" s="27">
        <v>36</v>
      </c>
      <c r="J14" s="27">
        <v>1</v>
      </c>
      <c r="K14" s="28">
        <v>2</v>
      </c>
      <c r="L14" s="113"/>
      <c r="M14" s="29">
        <v>7</v>
      </c>
    </row>
    <row r="15" spans="1:13" ht="15.75">
      <c r="A15" s="26" t="s">
        <v>13</v>
      </c>
      <c r="B15" s="27">
        <v>29</v>
      </c>
      <c r="C15" s="27">
        <v>-4</v>
      </c>
      <c r="D15" s="28">
        <v>2</v>
      </c>
      <c r="E15" s="113"/>
      <c r="F15" s="29">
        <v>6</v>
      </c>
      <c r="H15" s="26" t="s">
        <v>8</v>
      </c>
      <c r="I15" s="27">
        <v>36</v>
      </c>
      <c r="J15" s="27">
        <v>1</v>
      </c>
      <c r="K15" s="28">
        <v>2</v>
      </c>
      <c r="L15" s="113"/>
      <c r="M15" s="29">
        <v>6</v>
      </c>
    </row>
    <row r="16" spans="1:13" ht="15.75">
      <c r="A16" s="26" t="s">
        <v>15</v>
      </c>
      <c r="B16" s="27">
        <v>7</v>
      </c>
      <c r="C16" s="27">
        <v>-9</v>
      </c>
      <c r="D16" s="28">
        <v>2</v>
      </c>
      <c r="E16" s="113"/>
      <c r="F16" s="29">
        <v>5</v>
      </c>
      <c r="H16" s="26" t="s">
        <v>19</v>
      </c>
      <c r="I16" s="27">
        <v>19</v>
      </c>
      <c r="J16" s="27">
        <v>-5</v>
      </c>
      <c r="K16" s="28">
        <v>2</v>
      </c>
      <c r="L16" s="113"/>
      <c r="M16" s="29">
        <v>5</v>
      </c>
    </row>
    <row r="17" spans="1:13" ht="15.75">
      <c r="A17" s="26" t="s">
        <v>6</v>
      </c>
      <c r="B17" s="27">
        <v>16</v>
      </c>
      <c r="C17" s="27">
        <v>-11</v>
      </c>
      <c r="D17" s="28">
        <v>2</v>
      </c>
      <c r="E17" s="113"/>
      <c r="F17" s="29">
        <v>4</v>
      </c>
      <c r="H17" s="26" t="s">
        <v>17</v>
      </c>
      <c r="I17" s="27">
        <v>29</v>
      </c>
      <c r="J17" s="27">
        <v>-6</v>
      </c>
      <c r="K17" s="28">
        <v>2</v>
      </c>
      <c r="L17" s="113"/>
      <c r="M17" s="29">
        <v>4</v>
      </c>
    </row>
    <row r="18" spans="1:13" ht="15.75">
      <c r="A18" s="26" t="s">
        <v>22</v>
      </c>
      <c r="B18" s="27">
        <v>9</v>
      </c>
      <c r="C18" s="27">
        <v>-5</v>
      </c>
      <c r="D18" s="28">
        <v>1</v>
      </c>
      <c r="E18" s="113"/>
      <c r="F18" s="29">
        <v>3</v>
      </c>
      <c r="H18" s="26" t="s">
        <v>18</v>
      </c>
      <c r="I18" s="27">
        <v>24</v>
      </c>
      <c r="J18" s="27">
        <v>-5</v>
      </c>
      <c r="K18" s="28">
        <v>1</v>
      </c>
      <c r="L18" s="113"/>
      <c r="M18" s="29">
        <v>3</v>
      </c>
    </row>
    <row r="19" spans="1:13" ht="15.75">
      <c r="A19" s="26" t="s">
        <v>53</v>
      </c>
      <c r="B19" s="27">
        <v>7</v>
      </c>
      <c r="C19" s="27">
        <v>-13</v>
      </c>
      <c r="D19" s="28">
        <v>1</v>
      </c>
      <c r="E19" s="113"/>
      <c r="F19" s="29">
        <v>2</v>
      </c>
      <c r="H19" s="26" t="s">
        <v>12</v>
      </c>
      <c r="I19" s="27">
        <v>32</v>
      </c>
      <c r="J19" s="27">
        <v>-9</v>
      </c>
      <c r="K19" s="28">
        <v>1</v>
      </c>
      <c r="L19" s="113"/>
      <c r="M19" s="29">
        <v>2</v>
      </c>
    </row>
    <row r="20" spans="1:13" ht="15.75">
      <c r="A20" s="26" t="s">
        <v>19</v>
      </c>
      <c r="B20" s="27">
        <v>12</v>
      </c>
      <c r="C20" s="27">
        <v>-14</v>
      </c>
      <c r="D20" s="28">
        <v>1</v>
      </c>
      <c r="E20" s="113"/>
      <c r="F20" s="29">
        <v>1</v>
      </c>
      <c r="H20" s="26" t="s">
        <v>21</v>
      </c>
      <c r="I20" s="27">
        <v>21</v>
      </c>
      <c r="J20" s="27">
        <v>-15</v>
      </c>
      <c r="K20" s="28">
        <v>0</v>
      </c>
      <c r="L20" s="113"/>
      <c r="M20" s="29">
        <v>1</v>
      </c>
    </row>
  </sheetData>
  <sheetProtection password="CFE5" sheet="1" objects="1" scenarios="1"/>
  <mergeCells count="2">
    <mergeCell ref="A1:F1"/>
    <mergeCell ref="H1:M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J31" sqref="J31"/>
    </sheetView>
  </sheetViews>
  <sheetFormatPr defaultColWidth="9.140625" defaultRowHeight="12.75"/>
  <cols>
    <col min="1" max="1" width="6.00390625" style="0" bestFit="1" customWidth="1"/>
    <col min="2" max="2" width="17.57421875" style="0" bestFit="1" customWidth="1"/>
    <col min="3" max="4" width="7.7109375" style="0" customWidth="1"/>
    <col min="5" max="5" width="7.57421875" style="0" customWidth="1"/>
    <col min="6" max="6" width="8.00390625" style="0" bestFit="1" customWidth="1"/>
    <col min="7" max="9" width="9.00390625" style="0" customWidth="1"/>
    <col min="10" max="10" width="6.7109375" style="0" bestFit="1" customWidth="1"/>
    <col min="11" max="11" width="3.00390625" style="0" customWidth="1"/>
    <col min="12" max="13" width="17.7109375" style="0" bestFit="1" customWidth="1"/>
  </cols>
  <sheetData>
    <row r="1" spans="1:10" ht="12.75">
      <c r="A1" s="211" t="s">
        <v>174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0" ht="13.5" thickBot="1">
      <c r="A2" s="211"/>
      <c r="B2" s="211"/>
      <c r="C2" s="211"/>
      <c r="D2" s="211"/>
      <c r="E2" s="211"/>
      <c r="F2" s="211"/>
      <c r="G2" s="211"/>
      <c r="H2" s="211"/>
      <c r="I2" s="211"/>
      <c r="J2" s="211"/>
    </row>
    <row r="3" spans="1:13" ht="12.75">
      <c r="A3" s="195" t="s">
        <v>24</v>
      </c>
      <c r="B3" s="170" t="s">
        <v>0</v>
      </c>
      <c r="C3" s="172" t="s">
        <v>57</v>
      </c>
      <c r="D3" s="172" t="s">
        <v>58</v>
      </c>
      <c r="E3" s="174" t="s">
        <v>59</v>
      </c>
      <c r="F3" s="174" t="s">
        <v>60</v>
      </c>
      <c r="G3" s="172" t="s">
        <v>61</v>
      </c>
      <c r="H3" s="172" t="s">
        <v>62</v>
      </c>
      <c r="I3" s="172" t="s">
        <v>63</v>
      </c>
      <c r="J3" s="172" t="s">
        <v>48</v>
      </c>
      <c r="L3" s="37" t="s">
        <v>175</v>
      </c>
      <c r="M3" s="37" t="s">
        <v>176</v>
      </c>
    </row>
    <row r="4" spans="1:13" ht="12.75">
      <c r="A4" s="173"/>
      <c r="B4" s="171"/>
      <c r="C4" s="173"/>
      <c r="D4" s="173"/>
      <c r="E4" s="175"/>
      <c r="F4" s="175"/>
      <c r="G4" s="173"/>
      <c r="H4" s="173"/>
      <c r="I4" s="173"/>
      <c r="J4" s="173"/>
      <c r="L4" s="145" t="s">
        <v>177</v>
      </c>
      <c r="M4" s="145" t="s">
        <v>177</v>
      </c>
    </row>
    <row r="5" spans="1:13" ht="12.75">
      <c r="A5" s="1"/>
      <c r="B5" s="6" t="s">
        <v>5</v>
      </c>
      <c r="C5" s="3">
        <v>46</v>
      </c>
      <c r="D5" s="4">
        <v>33</v>
      </c>
      <c r="E5" s="30">
        <v>45</v>
      </c>
      <c r="F5" s="5">
        <v>40</v>
      </c>
      <c r="G5" s="4">
        <f aca="true" t="shared" si="0" ref="G5:G22">IF(D5&gt;F5,D5,F5)</f>
        <v>40</v>
      </c>
      <c r="H5" s="31">
        <f aca="true" t="shared" si="1" ref="H5:H22">SUM(F5,D5)</f>
        <v>73</v>
      </c>
      <c r="I5" s="3">
        <f aca="true" t="shared" si="2" ref="I5:I22">SUM(E5,C5)</f>
        <v>91</v>
      </c>
      <c r="J5" s="1">
        <v>18</v>
      </c>
      <c r="L5" s="146" t="s">
        <v>67</v>
      </c>
      <c r="M5" s="146" t="s">
        <v>67</v>
      </c>
    </row>
    <row r="6" spans="1:13" ht="12.75">
      <c r="A6" s="1"/>
      <c r="B6" s="6" t="s">
        <v>14</v>
      </c>
      <c r="C6" s="3">
        <v>45</v>
      </c>
      <c r="D6" s="4">
        <v>21</v>
      </c>
      <c r="E6" s="30">
        <v>46</v>
      </c>
      <c r="F6" s="5">
        <v>21</v>
      </c>
      <c r="G6" s="4">
        <f t="shared" si="0"/>
        <v>21</v>
      </c>
      <c r="H6" s="31">
        <f t="shared" si="1"/>
        <v>42</v>
      </c>
      <c r="I6" s="3">
        <f t="shared" si="2"/>
        <v>91</v>
      </c>
      <c r="J6" s="1">
        <v>17</v>
      </c>
      <c r="L6" s="146" t="s">
        <v>80</v>
      </c>
      <c r="M6" s="146" t="s">
        <v>80</v>
      </c>
    </row>
    <row r="7" spans="1:13" ht="12.75">
      <c r="A7" s="1"/>
      <c r="B7" s="6" t="s">
        <v>9</v>
      </c>
      <c r="C7" s="3">
        <v>40</v>
      </c>
      <c r="D7" s="4">
        <v>13</v>
      </c>
      <c r="E7" s="30">
        <v>41</v>
      </c>
      <c r="F7" s="5">
        <v>20</v>
      </c>
      <c r="G7" s="4">
        <f t="shared" si="0"/>
        <v>20</v>
      </c>
      <c r="H7" s="31">
        <f t="shared" si="1"/>
        <v>33</v>
      </c>
      <c r="I7" s="3">
        <f t="shared" si="2"/>
        <v>81</v>
      </c>
      <c r="J7" s="1">
        <v>16</v>
      </c>
      <c r="L7" s="146" t="s">
        <v>71</v>
      </c>
      <c r="M7" s="146" t="s">
        <v>71</v>
      </c>
    </row>
    <row r="8" spans="1:13" ht="12.75">
      <c r="A8" s="1"/>
      <c r="B8" s="6" t="s">
        <v>12</v>
      </c>
      <c r="C8" s="3">
        <v>37</v>
      </c>
      <c r="D8" s="4">
        <v>19</v>
      </c>
      <c r="E8" s="30">
        <v>38</v>
      </c>
      <c r="F8" s="5">
        <v>14</v>
      </c>
      <c r="G8" s="4">
        <f t="shared" si="0"/>
        <v>19</v>
      </c>
      <c r="H8" s="31">
        <f t="shared" si="1"/>
        <v>33</v>
      </c>
      <c r="I8" s="3">
        <f t="shared" si="2"/>
        <v>75</v>
      </c>
      <c r="J8" s="1">
        <v>15</v>
      </c>
      <c r="L8" s="146" t="s">
        <v>130</v>
      </c>
      <c r="M8" s="146" t="s">
        <v>130</v>
      </c>
    </row>
    <row r="9" spans="1:13" ht="12.75">
      <c r="A9" s="1"/>
      <c r="B9" s="6" t="s">
        <v>7</v>
      </c>
      <c r="C9" s="3">
        <v>39</v>
      </c>
      <c r="D9" s="4">
        <v>17</v>
      </c>
      <c r="E9" s="30">
        <v>37</v>
      </c>
      <c r="F9" s="5">
        <v>12</v>
      </c>
      <c r="G9" s="4">
        <f t="shared" si="0"/>
        <v>17</v>
      </c>
      <c r="H9" s="31">
        <f t="shared" si="1"/>
        <v>29</v>
      </c>
      <c r="I9" s="3">
        <f t="shared" si="2"/>
        <v>76</v>
      </c>
      <c r="J9" s="1">
        <v>14</v>
      </c>
      <c r="L9" s="146" t="s">
        <v>69</v>
      </c>
      <c r="M9" s="146" t="s">
        <v>69</v>
      </c>
    </row>
    <row r="10" spans="1:13" ht="12.75">
      <c r="A10" s="1"/>
      <c r="B10" s="6" t="s">
        <v>8</v>
      </c>
      <c r="C10" s="3">
        <v>31</v>
      </c>
      <c r="D10" s="4">
        <v>17</v>
      </c>
      <c r="E10" s="30">
        <v>31</v>
      </c>
      <c r="F10" s="5">
        <v>10</v>
      </c>
      <c r="G10" s="4">
        <f t="shared" si="0"/>
        <v>17</v>
      </c>
      <c r="H10" s="31">
        <f t="shared" si="1"/>
        <v>27</v>
      </c>
      <c r="I10" s="3">
        <f t="shared" si="2"/>
        <v>62</v>
      </c>
      <c r="J10" s="1">
        <v>13</v>
      </c>
      <c r="L10" s="146" t="s">
        <v>178</v>
      </c>
      <c r="M10" s="146" t="s">
        <v>178</v>
      </c>
    </row>
    <row r="11" spans="1:13" ht="12.75">
      <c r="A11" s="1"/>
      <c r="B11" s="6" t="s">
        <v>6</v>
      </c>
      <c r="C11" s="3">
        <v>36</v>
      </c>
      <c r="D11" s="4">
        <v>11</v>
      </c>
      <c r="E11" s="30">
        <v>36</v>
      </c>
      <c r="F11" s="5">
        <v>16</v>
      </c>
      <c r="G11" s="4">
        <f t="shared" si="0"/>
        <v>16</v>
      </c>
      <c r="H11" s="31">
        <f t="shared" si="1"/>
        <v>27</v>
      </c>
      <c r="I11" s="3">
        <f t="shared" si="2"/>
        <v>72</v>
      </c>
      <c r="J11" s="1">
        <v>12</v>
      </c>
      <c r="L11" s="146" t="s">
        <v>179</v>
      </c>
      <c r="M11" s="146" t="s">
        <v>179</v>
      </c>
    </row>
    <row r="12" spans="1:13" ht="12.75">
      <c r="A12" s="1"/>
      <c r="B12" s="6" t="s">
        <v>18</v>
      </c>
      <c r="C12" s="3">
        <v>36</v>
      </c>
      <c r="D12" s="4">
        <v>15</v>
      </c>
      <c r="E12" s="30">
        <v>36</v>
      </c>
      <c r="F12" s="5">
        <v>4</v>
      </c>
      <c r="G12" s="4">
        <f t="shared" si="0"/>
        <v>15</v>
      </c>
      <c r="H12" s="31">
        <f t="shared" si="1"/>
        <v>19</v>
      </c>
      <c r="I12" s="3">
        <f t="shared" si="2"/>
        <v>72</v>
      </c>
      <c r="J12" s="1">
        <v>11</v>
      </c>
      <c r="L12" s="146" t="s">
        <v>131</v>
      </c>
      <c r="M12" s="146" t="s">
        <v>131</v>
      </c>
    </row>
    <row r="13" spans="1:13" ht="12.75">
      <c r="A13" s="1"/>
      <c r="B13" s="6" t="s">
        <v>20</v>
      </c>
      <c r="C13" s="3">
        <v>36</v>
      </c>
      <c r="D13" s="4">
        <v>13</v>
      </c>
      <c r="E13" s="30">
        <v>36</v>
      </c>
      <c r="F13" s="5">
        <v>14</v>
      </c>
      <c r="G13" s="4">
        <f t="shared" si="0"/>
        <v>14</v>
      </c>
      <c r="H13" s="31">
        <f t="shared" si="1"/>
        <v>27</v>
      </c>
      <c r="I13" s="3">
        <f t="shared" si="2"/>
        <v>72</v>
      </c>
      <c r="J13" s="1">
        <v>10</v>
      </c>
      <c r="L13" s="146" t="s">
        <v>137</v>
      </c>
      <c r="M13" s="146" t="s">
        <v>137</v>
      </c>
    </row>
    <row r="14" spans="1:13" ht="12.75">
      <c r="A14" s="1"/>
      <c r="B14" s="6" t="s">
        <v>13</v>
      </c>
      <c r="C14" s="3">
        <v>36</v>
      </c>
      <c r="D14" s="4">
        <v>11</v>
      </c>
      <c r="E14" s="30">
        <v>35</v>
      </c>
      <c r="F14" s="5">
        <v>12</v>
      </c>
      <c r="G14" s="4">
        <f t="shared" si="0"/>
        <v>12</v>
      </c>
      <c r="H14" s="31">
        <f t="shared" si="1"/>
        <v>23</v>
      </c>
      <c r="I14" s="3">
        <f t="shared" si="2"/>
        <v>71</v>
      </c>
      <c r="J14" s="1">
        <v>9</v>
      </c>
      <c r="L14" s="146" t="s">
        <v>124</v>
      </c>
      <c r="M14" s="146" t="s">
        <v>124</v>
      </c>
    </row>
    <row r="15" spans="1:13" ht="12.75">
      <c r="A15" s="1"/>
      <c r="B15" s="6" t="s">
        <v>16</v>
      </c>
      <c r="C15" s="3">
        <v>34</v>
      </c>
      <c r="D15" s="4">
        <v>10</v>
      </c>
      <c r="E15" s="30">
        <v>34</v>
      </c>
      <c r="F15" s="5">
        <v>11</v>
      </c>
      <c r="G15" s="4">
        <f t="shared" si="0"/>
        <v>11</v>
      </c>
      <c r="H15" s="31">
        <f t="shared" si="1"/>
        <v>21</v>
      </c>
      <c r="I15" s="3">
        <f t="shared" si="2"/>
        <v>68</v>
      </c>
      <c r="J15" s="1">
        <v>8</v>
      </c>
      <c r="L15" s="146" t="s">
        <v>126</v>
      </c>
      <c r="M15" s="146" t="s">
        <v>126</v>
      </c>
    </row>
    <row r="16" spans="1:13" ht="12.75">
      <c r="A16" s="1"/>
      <c r="B16" s="6" t="s">
        <v>19</v>
      </c>
      <c r="C16" s="3">
        <v>36</v>
      </c>
      <c r="D16" s="4">
        <v>1</v>
      </c>
      <c r="E16" s="30">
        <v>39</v>
      </c>
      <c r="F16" s="5">
        <v>11</v>
      </c>
      <c r="G16" s="4">
        <f t="shared" si="0"/>
        <v>11</v>
      </c>
      <c r="H16" s="31">
        <f t="shared" si="1"/>
        <v>12</v>
      </c>
      <c r="I16" s="3">
        <f t="shared" si="2"/>
        <v>75</v>
      </c>
      <c r="J16" s="1">
        <v>7</v>
      </c>
      <c r="L16" s="146" t="s">
        <v>82</v>
      </c>
      <c r="M16" s="146" t="s">
        <v>180</v>
      </c>
    </row>
    <row r="17" spans="1:13" ht="12.75">
      <c r="A17" s="1"/>
      <c r="B17" s="6" t="s">
        <v>21</v>
      </c>
      <c r="C17" s="3">
        <v>42</v>
      </c>
      <c r="D17" s="4">
        <v>6</v>
      </c>
      <c r="E17" s="30">
        <v>41</v>
      </c>
      <c r="F17" s="5">
        <v>10</v>
      </c>
      <c r="G17" s="4">
        <f t="shared" si="0"/>
        <v>10</v>
      </c>
      <c r="H17" s="31">
        <f t="shared" si="1"/>
        <v>16</v>
      </c>
      <c r="I17" s="3">
        <f t="shared" si="2"/>
        <v>83</v>
      </c>
      <c r="J17" s="1">
        <v>6</v>
      </c>
      <c r="L17" s="146" t="s">
        <v>181</v>
      </c>
      <c r="M17" s="146" t="s">
        <v>181</v>
      </c>
    </row>
    <row r="18" spans="1:13" ht="12.75">
      <c r="A18" s="1"/>
      <c r="B18" s="6" t="s">
        <v>17</v>
      </c>
      <c r="C18" s="3">
        <v>33</v>
      </c>
      <c r="D18" s="4">
        <v>10</v>
      </c>
      <c r="E18" s="30">
        <v>34</v>
      </c>
      <c r="F18" s="5">
        <v>5</v>
      </c>
      <c r="G18" s="4">
        <f t="shared" si="0"/>
        <v>10</v>
      </c>
      <c r="H18" s="31">
        <f t="shared" si="1"/>
        <v>15</v>
      </c>
      <c r="I18" s="3">
        <f t="shared" si="2"/>
        <v>67</v>
      </c>
      <c r="J18" s="1">
        <v>5</v>
      </c>
      <c r="L18" s="146" t="s">
        <v>75</v>
      </c>
      <c r="M18" s="146" t="s">
        <v>75</v>
      </c>
    </row>
    <row r="19" spans="1:13" ht="12.75">
      <c r="A19" s="1"/>
      <c r="B19" s="6" t="s">
        <v>10</v>
      </c>
      <c r="C19" s="3">
        <v>34</v>
      </c>
      <c r="D19" s="4">
        <v>9</v>
      </c>
      <c r="E19" s="30">
        <v>37</v>
      </c>
      <c r="F19" s="5">
        <v>8</v>
      </c>
      <c r="G19" s="4">
        <f t="shared" si="0"/>
        <v>9</v>
      </c>
      <c r="H19" s="31">
        <f t="shared" si="1"/>
        <v>17</v>
      </c>
      <c r="I19" s="3">
        <f t="shared" si="2"/>
        <v>71</v>
      </c>
      <c r="J19" s="1">
        <v>4</v>
      </c>
      <c r="L19" s="146" t="s">
        <v>182</v>
      </c>
      <c r="M19" s="146" t="s">
        <v>182</v>
      </c>
    </row>
    <row r="20" spans="1:13" ht="12.75">
      <c r="A20" s="1"/>
      <c r="B20" s="6" t="s">
        <v>22</v>
      </c>
      <c r="C20" s="3">
        <v>35</v>
      </c>
      <c r="D20" s="4">
        <v>5</v>
      </c>
      <c r="E20" s="30">
        <v>39</v>
      </c>
      <c r="F20" s="5">
        <v>6</v>
      </c>
      <c r="G20" s="4">
        <f t="shared" si="0"/>
        <v>6</v>
      </c>
      <c r="H20" s="31">
        <f t="shared" si="1"/>
        <v>11</v>
      </c>
      <c r="I20" s="3">
        <f t="shared" si="2"/>
        <v>74</v>
      </c>
      <c r="J20" s="1">
        <v>3</v>
      </c>
      <c r="L20" s="146" t="s">
        <v>76</v>
      </c>
      <c r="M20" s="146" t="s">
        <v>76</v>
      </c>
    </row>
    <row r="21" spans="1:13" ht="12.75">
      <c r="A21" s="1"/>
      <c r="B21" s="6" t="s">
        <v>11</v>
      </c>
      <c r="C21" s="3">
        <v>27</v>
      </c>
      <c r="D21" s="4">
        <v>5</v>
      </c>
      <c r="E21" s="30">
        <v>27</v>
      </c>
      <c r="F21" s="5">
        <v>3</v>
      </c>
      <c r="G21" s="4">
        <f t="shared" si="0"/>
        <v>5</v>
      </c>
      <c r="H21" s="31">
        <f t="shared" si="1"/>
        <v>8</v>
      </c>
      <c r="I21" s="3">
        <f t="shared" si="2"/>
        <v>54</v>
      </c>
      <c r="J21" s="1">
        <v>2</v>
      </c>
      <c r="L21" s="146" t="s">
        <v>78</v>
      </c>
      <c r="M21" s="146" t="s">
        <v>78</v>
      </c>
    </row>
    <row r="22" spans="1:13" ht="12.75">
      <c r="A22" s="1"/>
      <c r="B22" s="6" t="s">
        <v>15</v>
      </c>
      <c r="C22" s="3">
        <v>33</v>
      </c>
      <c r="D22" s="4">
        <v>3</v>
      </c>
      <c r="E22" s="30">
        <v>34</v>
      </c>
      <c r="F22" s="5">
        <v>4</v>
      </c>
      <c r="G22" s="4">
        <f t="shared" si="0"/>
        <v>4</v>
      </c>
      <c r="H22" s="31">
        <f t="shared" si="1"/>
        <v>7</v>
      </c>
      <c r="I22" s="3">
        <f t="shared" si="2"/>
        <v>67</v>
      </c>
      <c r="J22" s="1">
        <v>1</v>
      </c>
      <c r="L22" s="146" t="s">
        <v>140</v>
      </c>
      <c r="M22" s="32" t="s">
        <v>140</v>
      </c>
    </row>
    <row r="23" spans="1:10" ht="12.75">
      <c r="A23" s="7"/>
      <c r="B23" s="7"/>
      <c r="C23" s="7"/>
      <c r="D23" s="7"/>
      <c r="E23" s="166" t="s">
        <v>23</v>
      </c>
      <c r="F23" s="166"/>
      <c r="G23" s="167"/>
      <c r="H23" s="7"/>
      <c r="I23" s="7"/>
      <c r="J23" s="7"/>
    </row>
    <row r="24" spans="1:10" ht="12.75">
      <c r="A24" s="7"/>
      <c r="B24" s="7"/>
      <c r="C24" s="7"/>
      <c r="D24" s="7"/>
      <c r="E24" s="168"/>
      <c r="F24" s="168"/>
      <c r="G24" s="168"/>
      <c r="H24" s="7"/>
      <c r="I24" s="7"/>
      <c r="J24" s="7"/>
    </row>
  </sheetData>
  <sheetProtection password="CFE5" sheet="1" objects="1" scenarios="1"/>
  <mergeCells count="12">
    <mergeCell ref="A1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E23:G2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G29" sqref="G29"/>
    </sheetView>
  </sheetViews>
  <sheetFormatPr defaultColWidth="9.140625" defaultRowHeight="12.75"/>
  <cols>
    <col min="1" max="1" width="6.00390625" style="0" bestFit="1" customWidth="1"/>
    <col min="2" max="2" width="17.57421875" style="0" bestFit="1" customWidth="1"/>
    <col min="3" max="4" width="7.7109375" style="0" customWidth="1"/>
    <col min="5" max="5" width="7.57421875" style="0" customWidth="1"/>
    <col min="6" max="6" width="8.00390625" style="0" bestFit="1" customWidth="1"/>
    <col min="7" max="9" width="9.00390625" style="0" customWidth="1"/>
    <col min="10" max="10" width="6.7109375" style="0" bestFit="1" customWidth="1"/>
    <col min="11" max="11" width="3.00390625" style="0" customWidth="1"/>
    <col min="12" max="13" width="17.7109375" style="0" bestFit="1" customWidth="1"/>
  </cols>
  <sheetData>
    <row r="1" spans="1:10" ht="12.75" customHeight="1">
      <c r="A1" s="211" t="s">
        <v>183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0" ht="13.5" customHeight="1" thickBot="1">
      <c r="A2" s="211"/>
      <c r="B2" s="211"/>
      <c r="C2" s="211"/>
      <c r="D2" s="211"/>
      <c r="E2" s="211"/>
      <c r="F2" s="211"/>
      <c r="G2" s="211"/>
      <c r="H2" s="211"/>
      <c r="I2" s="211"/>
      <c r="J2" s="211"/>
    </row>
    <row r="3" spans="1:13" ht="12.75" customHeight="1">
      <c r="A3" s="195" t="s">
        <v>24</v>
      </c>
      <c r="B3" s="170" t="s">
        <v>0</v>
      </c>
      <c r="C3" s="172" t="s">
        <v>57</v>
      </c>
      <c r="D3" s="172" t="s">
        <v>58</v>
      </c>
      <c r="E3" s="174" t="s">
        <v>59</v>
      </c>
      <c r="F3" s="174" t="s">
        <v>60</v>
      </c>
      <c r="G3" s="172" t="s">
        <v>61</v>
      </c>
      <c r="H3" s="172" t="s">
        <v>62</v>
      </c>
      <c r="I3" s="172" t="s">
        <v>63</v>
      </c>
      <c r="J3" s="172" t="s">
        <v>48</v>
      </c>
      <c r="L3" s="1" t="s">
        <v>175</v>
      </c>
      <c r="M3" s="1" t="s">
        <v>176</v>
      </c>
    </row>
    <row r="4" spans="1:13" ht="12.75" customHeight="1">
      <c r="A4" s="173"/>
      <c r="B4" s="171"/>
      <c r="C4" s="173"/>
      <c r="D4" s="173"/>
      <c r="E4" s="175"/>
      <c r="F4" s="175"/>
      <c r="G4" s="173"/>
      <c r="H4" s="173"/>
      <c r="I4" s="173"/>
      <c r="J4" s="173"/>
      <c r="L4" s="4" t="s">
        <v>184</v>
      </c>
      <c r="M4" s="4" t="s">
        <v>184</v>
      </c>
    </row>
    <row r="5" spans="1:13" ht="12.75">
      <c r="A5" s="1"/>
      <c r="B5" s="6" t="s">
        <v>9</v>
      </c>
      <c r="C5" s="3">
        <v>46</v>
      </c>
      <c r="D5" s="4">
        <v>30</v>
      </c>
      <c r="E5" s="30">
        <v>47</v>
      </c>
      <c r="F5" s="5">
        <v>31</v>
      </c>
      <c r="G5" s="4">
        <f aca="true" t="shared" si="0" ref="G5:G22">IF(F5&gt;D5,F5,D5)</f>
        <v>31</v>
      </c>
      <c r="H5" s="31">
        <f aca="true" t="shared" si="1" ref="H5:H22">SUM(F5+D5)</f>
        <v>61</v>
      </c>
      <c r="I5" s="3">
        <f aca="true" t="shared" si="2" ref="I5:I22">SUM(C5+E5)</f>
        <v>93</v>
      </c>
      <c r="J5" s="1">
        <v>18</v>
      </c>
      <c r="L5" s="146" t="s">
        <v>85</v>
      </c>
      <c r="M5" s="146" t="s">
        <v>85</v>
      </c>
    </row>
    <row r="6" spans="1:13" ht="12.75">
      <c r="A6" s="1"/>
      <c r="B6" s="6" t="s">
        <v>5</v>
      </c>
      <c r="C6" s="3">
        <v>43</v>
      </c>
      <c r="D6" s="4">
        <v>29</v>
      </c>
      <c r="E6" s="30">
        <v>43</v>
      </c>
      <c r="F6" s="5">
        <v>28</v>
      </c>
      <c r="G6" s="4">
        <f t="shared" si="0"/>
        <v>29</v>
      </c>
      <c r="H6" s="31">
        <f t="shared" si="1"/>
        <v>57</v>
      </c>
      <c r="I6" s="3">
        <f t="shared" si="2"/>
        <v>86</v>
      </c>
      <c r="J6" s="1">
        <v>17</v>
      </c>
      <c r="L6" s="146" t="s">
        <v>91</v>
      </c>
      <c r="M6" s="146" t="s">
        <v>91</v>
      </c>
    </row>
    <row r="7" spans="1:13" ht="12.75">
      <c r="A7" s="1"/>
      <c r="B7" s="6" t="s">
        <v>6</v>
      </c>
      <c r="C7" s="3">
        <v>45</v>
      </c>
      <c r="D7" s="4">
        <v>25</v>
      </c>
      <c r="E7" s="30">
        <v>44</v>
      </c>
      <c r="F7" s="5">
        <v>16</v>
      </c>
      <c r="G7" s="4">
        <f t="shared" si="0"/>
        <v>25</v>
      </c>
      <c r="H7" s="31">
        <f t="shared" si="1"/>
        <v>41</v>
      </c>
      <c r="I7" s="3">
        <f t="shared" si="2"/>
        <v>89</v>
      </c>
      <c r="J7" s="1">
        <v>16</v>
      </c>
      <c r="L7" s="146" t="s">
        <v>93</v>
      </c>
      <c r="M7" s="146" t="s">
        <v>93</v>
      </c>
    </row>
    <row r="8" spans="1:13" ht="12.75">
      <c r="A8" s="1"/>
      <c r="B8" s="6" t="s">
        <v>20</v>
      </c>
      <c r="C8" s="3">
        <v>47</v>
      </c>
      <c r="D8" s="4">
        <v>23</v>
      </c>
      <c r="E8" s="30">
        <v>45</v>
      </c>
      <c r="F8" s="5">
        <v>15</v>
      </c>
      <c r="G8" s="4">
        <f t="shared" si="0"/>
        <v>23</v>
      </c>
      <c r="H8" s="31">
        <f t="shared" si="1"/>
        <v>38</v>
      </c>
      <c r="I8" s="3">
        <f t="shared" si="2"/>
        <v>92</v>
      </c>
      <c r="J8" s="1">
        <v>15</v>
      </c>
      <c r="L8" s="146" t="s">
        <v>159</v>
      </c>
      <c r="M8" s="147" t="s">
        <v>105</v>
      </c>
    </row>
    <row r="9" spans="1:13" ht="12.75">
      <c r="A9" s="1"/>
      <c r="B9" s="6" t="s">
        <v>7</v>
      </c>
      <c r="C9" s="3">
        <v>45</v>
      </c>
      <c r="D9" s="4">
        <v>20</v>
      </c>
      <c r="E9" s="30">
        <v>46</v>
      </c>
      <c r="F9" s="5">
        <v>18</v>
      </c>
      <c r="G9" s="4">
        <f t="shared" si="0"/>
        <v>20</v>
      </c>
      <c r="H9" s="31">
        <f t="shared" si="1"/>
        <v>38</v>
      </c>
      <c r="I9" s="3">
        <f t="shared" si="2"/>
        <v>91</v>
      </c>
      <c r="J9" s="1">
        <v>14</v>
      </c>
      <c r="L9" s="146" t="s">
        <v>185</v>
      </c>
      <c r="M9" s="146" t="s">
        <v>185</v>
      </c>
    </row>
    <row r="10" spans="1:13" ht="12.75">
      <c r="A10" s="1"/>
      <c r="B10" s="6" t="s">
        <v>15</v>
      </c>
      <c r="C10" s="3">
        <v>43</v>
      </c>
      <c r="D10" s="4">
        <v>18</v>
      </c>
      <c r="E10" s="30">
        <v>43</v>
      </c>
      <c r="F10" s="5">
        <v>20</v>
      </c>
      <c r="G10" s="4">
        <f t="shared" si="0"/>
        <v>20</v>
      </c>
      <c r="H10" s="31">
        <f t="shared" si="1"/>
        <v>38</v>
      </c>
      <c r="I10" s="3">
        <f t="shared" si="2"/>
        <v>86</v>
      </c>
      <c r="J10" s="1">
        <v>13</v>
      </c>
      <c r="L10" s="146" t="s">
        <v>160</v>
      </c>
      <c r="M10" s="146" t="s">
        <v>160</v>
      </c>
    </row>
    <row r="11" spans="1:13" ht="12.75">
      <c r="A11" s="1"/>
      <c r="B11" s="6" t="s">
        <v>18</v>
      </c>
      <c r="C11" s="3">
        <v>40</v>
      </c>
      <c r="D11" s="4">
        <v>10</v>
      </c>
      <c r="E11" s="30">
        <v>40</v>
      </c>
      <c r="F11" s="5">
        <v>19</v>
      </c>
      <c r="G11" s="4">
        <f t="shared" si="0"/>
        <v>19</v>
      </c>
      <c r="H11" s="31">
        <f t="shared" si="1"/>
        <v>29</v>
      </c>
      <c r="I11" s="3">
        <f t="shared" si="2"/>
        <v>80</v>
      </c>
      <c r="J11" s="1">
        <v>12</v>
      </c>
      <c r="L11" s="146" t="s">
        <v>101</v>
      </c>
      <c r="M11" s="146" t="s">
        <v>101</v>
      </c>
    </row>
    <row r="12" spans="1:13" ht="12.75">
      <c r="A12" s="1"/>
      <c r="B12" s="6" t="s">
        <v>14</v>
      </c>
      <c r="C12" s="3">
        <v>45</v>
      </c>
      <c r="D12" s="4">
        <v>18</v>
      </c>
      <c r="E12" s="30">
        <v>42</v>
      </c>
      <c r="F12" s="5">
        <v>14</v>
      </c>
      <c r="G12" s="4">
        <f t="shared" si="0"/>
        <v>18</v>
      </c>
      <c r="H12" s="31">
        <f t="shared" si="1"/>
        <v>32</v>
      </c>
      <c r="I12" s="3">
        <f t="shared" si="2"/>
        <v>87</v>
      </c>
      <c r="J12" s="1">
        <v>11</v>
      </c>
      <c r="L12" s="146" t="s">
        <v>94</v>
      </c>
      <c r="M12" s="146" t="s">
        <v>94</v>
      </c>
    </row>
    <row r="13" spans="1:13" ht="12.75">
      <c r="A13" s="1"/>
      <c r="B13" s="6" t="s">
        <v>10</v>
      </c>
      <c r="C13" s="3">
        <v>41</v>
      </c>
      <c r="D13" s="4">
        <v>12</v>
      </c>
      <c r="E13" s="30">
        <v>41</v>
      </c>
      <c r="F13" s="5">
        <v>18</v>
      </c>
      <c r="G13" s="4">
        <f t="shared" si="0"/>
        <v>18</v>
      </c>
      <c r="H13" s="31">
        <f t="shared" si="1"/>
        <v>30</v>
      </c>
      <c r="I13" s="3">
        <f t="shared" si="2"/>
        <v>82</v>
      </c>
      <c r="J13" s="1">
        <v>10</v>
      </c>
      <c r="L13" s="146" t="s">
        <v>186</v>
      </c>
      <c r="M13" s="146" t="s">
        <v>186</v>
      </c>
    </row>
    <row r="14" spans="1:13" ht="12.75">
      <c r="A14" s="1"/>
      <c r="B14" s="6" t="s">
        <v>8</v>
      </c>
      <c r="C14" s="3">
        <v>44</v>
      </c>
      <c r="D14" s="4">
        <v>15</v>
      </c>
      <c r="E14" s="30">
        <v>44</v>
      </c>
      <c r="F14" s="5">
        <v>17</v>
      </c>
      <c r="G14" s="4">
        <f t="shared" si="0"/>
        <v>17</v>
      </c>
      <c r="H14" s="31">
        <f t="shared" si="1"/>
        <v>32</v>
      </c>
      <c r="I14" s="3">
        <f t="shared" si="2"/>
        <v>88</v>
      </c>
      <c r="J14" s="1">
        <v>9</v>
      </c>
      <c r="L14" s="146" t="s">
        <v>90</v>
      </c>
      <c r="M14" s="32" t="s">
        <v>168</v>
      </c>
    </row>
    <row r="15" spans="1:13" ht="12.75">
      <c r="A15" s="1"/>
      <c r="B15" s="6" t="s">
        <v>11</v>
      </c>
      <c r="C15" s="3">
        <v>41</v>
      </c>
      <c r="D15" s="4">
        <v>17</v>
      </c>
      <c r="E15" s="30">
        <v>40</v>
      </c>
      <c r="F15" s="5">
        <v>13</v>
      </c>
      <c r="G15" s="4">
        <f t="shared" si="0"/>
        <v>17</v>
      </c>
      <c r="H15" s="31">
        <f t="shared" si="1"/>
        <v>30</v>
      </c>
      <c r="I15" s="3">
        <f t="shared" si="2"/>
        <v>81</v>
      </c>
      <c r="J15" s="1">
        <v>8</v>
      </c>
      <c r="L15" s="146" t="s">
        <v>96</v>
      </c>
      <c r="M15" s="146" t="s">
        <v>96</v>
      </c>
    </row>
    <row r="16" spans="1:13" ht="12.75">
      <c r="A16" s="1"/>
      <c r="B16" s="6" t="s">
        <v>13</v>
      </c>
      <c r="C16" s="3">
        <v>42</v>
      </c>
      <c r="D16" s="4">
        <v>10</v>
      </c>
      <c r="E16" s="30">
        <v>39</v>
      </c>
      <c r="F16" s="5">
        <v>16</v>
      </c>
      <c r="G16" s="4">
        <f t="shared" si="0"/>
        <v>16</v>
      </c>
      <c r="H16" s="31">
        <f t="shared" si="1"/>
        <v>26</v>
      </c>
      <c r="I16" s="3">
        <f t="shared" si="2"/>
        <v>81</v>
      </c>
      <c r="J16" s="1">
        <v>7</v>
      </c>
      <c r="L16" s="146" t="s">
        <v>187</v>
      </c>
      <c r="M16" s="146" t="s">
        <v>187</v>
      </c>
    </row>
    <row r="17" spans="1:13" ht="12.75">
      <c r="A17" s="1"/>
      <c r="B17" s="6" t="s">
        <v>16</v>
      </c>
      <c r="C17" s="3">
        <v>45</v>
      </c>
      <c r="D17" s="4">
        <v>15</v>
      </c>
      <c r="E17" s="30">
        <v>44</v>
      </c>
      <c r="F17" s="5">
        <v>14</v>
      </c>
      <c r="G17" s="4">
        <f t="shared" si="0"/>
        <v>15</v>
      </c>
      <c r="H17" s="31">
        <f t="shared" si="1"/>
        <v>29</v>
      </c>
      <c r="I17" s="3">
        <f t="shared" si="2"/>
        <v>89</v>
      </c>
      <c r="J17" s="1">
        <v>6</v>
      </c>
      <c r="L17" s="146" t="s">
        <v>103</v>
      </c>
      <c r="M17" s="146" t="s">
        <v>103</v>
      </c>
    </row>
    <row r="18" spans="1:13" ht="12.75">
      <c r="A18" s="1"/>
      <c r="B18" s="6" t="s">
        <v>21</v>
      </c>
      <c r="C18" s="3">
        <v>42</v>
      </c>
      <c r="D18" s="4">
        <v>12</v>
      </c>
      <c r="E18" s="30">
        <v>41</v>
      </c>
      <c r="F18" s="5">
        <v>13</v>
      </c>
      <c r="G18" s="4">
        <f t="shared" si="0"/>
        <v>13</v>
      </c>
      <c r="H18" s="31">
        <f t="shared" si="1"/>
        <v>25</v>
      </c>
      <c r="I18" s="3">
        <f t="shared" si="2"/>
        <v>83</v>
      </c>
      <c r="J18" s="1">
        <v>5</v>
      </c>
      <c r="L18" s="146" t="s">
        <v>107</v>
      </c>
      <c r="M18" s="146" t="s">
        <v>107</v>
      </c>
    </row>
    <row r="19" spans="1:13" ht="12.75">
      <c r="A19" s="1"/>
      <c r="B19" s="6" t="s">
        <v>17</v>
      </c>
      <c r="C19" s="3">
        <v>39</v>
      </c>
      <c r="D19" s="4">
        <v>10</v>
      </c>
      <c r="E19" s="30">
        <v>36</v>
      </c>
      <c r="F19" s="5">
        <v>10</v>
      </c>
      <c r="G19" s="4">
        <f t="shared" si="0"/>
        <v>10</v>
      </c>
      <c r="H19" s="31">
        <f t="shared" si="1"/>
        <v>20</v>
      </c>
      <c r="I19" s="3">
        <f t="shared" si="2"/>
        <v>75</v>
      </c>
      <c r="J19" s="1">
        <v>4</v>
      </c>
      <c r="L19" s="146" t="s">
        <v>106</v>
      </c>
      <c r="M19" s="32" t="s">
        <v>106</v>
      </c>
    </row>
    <row r="20" spans="1:13" ht="12.75">
      <c r="A20" s="1"/>
      <c r="B20" s="6" t="s">
        <v>19</v>
      </c>
      <c r="C20" s="3">
        <v>41</v>
      </c>
      <c r="D20" s="4">
        <v>8</v>
      </c>
      <c r="E20" s="30">
        <v>42</v>
      </c>
      <c r="F20" s="5">
        <v>10</v>
      </c>
      <c r="G20" s="4">
        <f t="shared" si="0"/>
        <v>10</v>
      </c>
      <c r="H20" s="31">
        <f t="shared" si="1"/>
        <v>18</v>
      </c>
      <c r="I20" s="3">
        <f t="shared" si="2"/>
        <v>83</v>
      </c>
      <c r="J20" s="1">
        <v>3</v>
      </c>
      <c r="L20" s="146" t="s">
        <v>104</v>
      </c>
      <c r="M20" s="146" t="s">
        <v>169</v>
      </c>
    </row>
    <row r="21" spans="1:13" ht="12.75">
      <c r="A21" s="1"/>
      <c r="B21" s="6" t="s">
        <v>22</v>
      </c>
      <c r="C21" s="3">
        <v>41</v>
      </c>
      <c r="D21" s="4">
        <v>8</v>
      </c>
      <c r="E21" s="30">
        <v>44</v>
      </c>
      <c r="F21" s="5">
        <v>9</v>
      </c>
      <c r="G21" s="4">
        <f t="shared" si="0"/>
        <v>9</v>
      </c>
      <c r="H21" s="31">
        <f t="shared" si="1"/>
        <v>17</v>
      </c>
      <c r="I21" s="3">
        <f t="shared" si="2"/>
        <v>85</v>
      </c>
      <c r="J21" s="1">
        <v>2</v>
      </c>
      <c r="L21" s="146" t="s">
        <v>188</v>
      </c>
      <c r="M21" s="146" t="s">
        <v>99</v>
      </c>
    </row>
    <row r="22" spans="1:13" ht="12.75">
      <c r="A22" s="1"/>
      <c r="B22" s="6" t="s">
        <v>12</v>
      </c>
      <c r="C22" s="3">
        <v>44</v>
      </c>
      <c r="D22" s="4">
        <v>7</v>
      </c>
      <c r="E22" s="30">
        <v>38</v>
      </c>
      <c r="F22" s="5">
        <v>9</v>
      </c>
      <c r="G22" s="4">
        <f t="shared" si="0"/>
        <v>9</v>
      </c>
      <c r="H22" s="31">
        <f t="shared" si="1"/>
        <v>16</v>
      </c>
      <c r="I22" s="3">
        <f t="shared" si="2"/>
        <v>82</v>
      </c>
      <c r="J22" s="1">
        <v>1</v>
      </c>
      <c r="L22" s="146" t="s">
        <v>189</v>
      </c>
      <c r="M22" s="146" t="s">
        <v>98</v>
      </c>
    </row>
    <row r="23" spans="1:10" ht="12.75" customHeight="1">
      <c r="A23" s="7"/>
      <c r="B23" s="7"/>
      <c r="C23" s="7"/>
      <c r="D23" s="7"/>
      <c r="E23" s="166" t="s">
        <v>23</v>
      </c>
      <c r="F23" s="166"/>
      <c r="G23" s="167"/>
      <c r="H23" s="7"/>
      <c r="I23" s="7"/>
      <c r="J23" s="7"/>
    </row>
    <row r="24" spans="1:10" ht="12.75">
      <c r="A24" s="7"/>
      <c r="B24" s="7"/>
      <c r="C24" s="7"/>
      <c r="D24" s="7"/>
      <c r="E24" s="168"/>
      <c r="F24" s="168"/>
      <c r="G24" s="168"/>
      <c r="H24" s="7"/>
      <c r="I24" s="7"/>
      <c r="J24" s="7"/>
    </row>
  </sheetData>
  <sheetProtection password="CFE5" sheet="1" objects="1" scenarios="1"/>
  <mergeCells count="12">
    <mergeCell ref="J3:J4"/>
    <mergeCell ref="E23:G24"/>
    <mergeCell ref="A1:J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MyPC</cp:lastModifiedBy>
  <dcterms:created xsi:type="dcterms:W3CDTF">1999-05-26T11:21:22Z</dcterms:created>
  <dcterms:modified xsi:type="dcterms:W3CDTF">2010-05-09T19:50:14Z</dcterms:modified>
  <cp:category/>
  <cp:version/>
  <cp:contentType/>
  <cp:contentStatus/>
</cp:coreProperties>
</file>