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ERKEKLER" sheetId="1" r:id="rId1"/>
    <sheet name="BAYANLAR" sheetId="2" r:id="rId2"/>
  </sheets>
  <definedNames/>
  <calcPr fullCalcOnLoad="1"/>
</workbook>
</file>

<file path=xl/sharedStrings.xml><?xml version="1.0" encoding="utf-8"?>
<sst xmlns="http://schemas.openxmlformats.org/spreadsheetml/2006/main" count="607" uniqueCount="116">
  <si>
    <t>SİBEL ALUMUR</t>
  </si>
  <si>
    <t>DUYGU KARACA</t>
  </si>
  <si>
    <t>ASLI EVREN</t>
  </si>
  <si>
    <t>YEŞİM YILMAZ</t>
  </si>
  <si>
    <t>DİDEM DENGİZ</t>
  </si>
  <si>
    <t>PINAR TURUNÇOĞLU</t>
  </si>
  <si>
    <t>FULYA KAYAOĞLU</t>
  </si>
  <si>
    <t>PINAR ÖZDEMİRCİ</t>
  </si>
  <si>
    <t>NİLAY DEMİRCİ</t>
  </si>
  <si>
    <t>ASLIHAN BADEM</t>
  </si>
  <si>
    <t>EFSUN TURAN</t>
  </si>
  <si>
    <t xml:space="preserve"> BAYANLAR</t>
  </si>
  <si>
    <t>İLK TUR ORTALAMA</t>
  </si>
  <si>
    <t>1.LEG</t>
  </si>
  <si>
    <t>2.LEG</t>
  </si>
  <si>
    <t>3.LEG</t>
  </si>
  <si>
    <t>4.LEG</t>
  </si>
  <si>
    <t>5.LEG</t>
  </si>
  <si>
    <t>X</t>
  </si>
  <si>
    <t>İKİNCİ TUR ORTALAMA</t>
  </si>
  <si>
    <t xml:space="preserve">ÇEYREK FİNAL (8) MAÇLARI </t>
  </si>
  <si>
    <t xml:space="preserve">YARI FİNAL (4) MAÇLARI </t>
  </si>
  <si>
    <t>6.LEG</t>
  </si>
  <si>
    <t>7.LEG</t>
  </si>
  <si>
    <t>YARI    FİNAL ORTALAMA</t>
  </si>
  <si>
    <t xml:space="preserve">FİNAL  MAÇI </t>
  </si>
  <si>
    <t>FİNAL MAÇI ORTALAMA</t>
  </si>
  <si>
    <t>GENEL ORTALAMA</t>
  </si>
  <si>
    <t>SEÇİL TOROS</t>
  </si>
  <si>
    <t>IŞIL OLGUN</t>
  </si>
  <si>
    <t>VOLGA YALIZ</t>
  </si>
  <si>
    <t>EZGİ AYAN</t>
  </si>
  <si>
    <t>NESLİHAN ALGÜL DİNİZ</t>
  </si>
  <si>
    <t>İLK TUR(16) MAÇLARI</t>
  </si>
  <si>
    <t>ÇEYREK FİNAL (8) MAÇLARI</t>
  </si>
  <si>
    <t>TÜRKİYE ŞAMPİYONASI 7.Cİ AYAK(İSTANBUL)</t>
  </si>
  <si>
    <t>ARMAN UĞUR</t>
  </si>
  <si>
    <t>ESER TEKİN</t>
  </si>
  <si>
    <t>BAHADIR ALEV</t>
  </si>
  <si>
    <t>UTKU KARACA</t>
  </si>
  <si>
    <t>H. EGE GÖNÜLLÜ</t>
  </si>
  <si>
    <t>BALER ESKİBATMAN</t>
  </si>
  <si>
    <t>TOĞKAN EDİK</t>
  </si>
  <si>
    <t>FİKRET DURSUN</t>
  </si>
  <si>
    <t>SERKAN YALIZ</t>
  </si>
  <si>
    <t>NECMİ CEBE</t>
  </si>
  <si>
    <t>BARIŞ BULGUN</t>
  </si>
  <si>
    <t>TOLGA BORA</t>
  </si>
  <si>
    <t>BAHATTİN GÜLLÜ</t>
  </si>
  <si>
    <t>METE ÖZDEMİRCİ</t>
  </si>
  <si>
    <t>ORUÇ EREM</t>
  </si>
  <si>
    <t>AHMET GÜRKAN ERTUĞRUL</t>
  </si>
  <si>
    <t>ALİ BAĞCI</t>
  </si>
  <si>
    <t>SERKAN KABAL</t>
  </si>
  <si>
    <t>METE TURAN</t>
  </si>
  <si>
    <t>FARUK TAHİROĞULLARI</t>
  </si>
  <si>
    <t>CUMHUR BEZİRCİ</t>
  </si>
  <si>
    <t>MUHARREM KEMAOĞLU</t>
  </si>
  <si>
    <t>BUĞRA ÇELEBİ</t>
  </si>
  <si>
    <t>EMRE ONAY</t>
  </si>
  <si>
    <t>METİN ALANYÜZ</t>
  </si>
  <si>
    <t>TALHA AKÇABOY</t>
  </si>
  <si>
    <t>CENK BAYKAL</t>
  </si>
  <si>
    <t>ŞERİF BULUT</t>
  </si>
  <si>
    <t>İLKE TUNALI</t>
  </si>
  <si>
    <t>ENGİN CEYLAN</t>
  </si>
  <si>
    <t>SERKAN KAYALAR</t>
  </si>
  <si>
    <t>MERT KÜRKLÜ</t>
  </si>
  <si>
    <t>MUZAFFER BÜYÜKKARAGÖZ</t>
  </si>
  <si>
    <t>OKTAY SEVİNÇ</t>
  </si>
  <si>
    <t>ERDEM SAYAR</t>
  </si>
  <si>
    <t>KEREM AGALDAY</t>
  </si>
  <si>
    <t>EDİZ ATAR</t>
  </si>
  <si>
    <t>URAS GÜRBÜZ</t>
  </si>
  <si>
    <t>SERKAN ÇAKIT</t>
  </si>
  <si>
    <t>HAKAN YAY</t>
  </si>
  <si>
    <t>ESER CANYURT</t>
  </si>
  <si>
    <t>SERDAR AYTAÇ</t>
  </si>
  <si>
    <t>SEDAT GÜRBÜZ</t>
  </si>
  <si>
    <t>MEHMET SİNAN</t>
  </si>
  <si>
    <t>CENK GÜRSOY</t>
  </si>
  <si>
    <t>ENGİN KAYAOĞLU</t>
  </si>
  <si>
    <t>İLK TUR(64) MAÇLARI</t>
  </si>
  <si>
    <t>İKİNCİ TUR(32) MAÇLARI</t>
  </si>
  <si>
    <t>MUTLU İNAN</t>
  </si>
  <si>
    <t>CEM DUZAN</t>
  </si>
  <si>
    <t>EMRE TOROS</t>
  </si>
  <si>
    <t>ONGUN ÖZTAŞKIN</t>
  </si>
  <si>
    <t>EKİN BAŞAK ACAR</t>
  </si>
  <si>
    <t>HASAN BASRİ DURSUN</t>
  </si>
  <si>
    <t>EMRE ÖZTÜRK</t>
  </si>
  <si>
    <t>YUSUF ASLAN</t>
  </si>
  <si>
    <t>KAAN ÖZER</t>
  </si>
  <si>
    <t>ÜMİT UYGUN</t>
  </si>
  <si>
    <t>ERDEM CİGAL</t>
  </si>
  <si>
    <t>ABDULLAH KARATAŞ</t>
  </si>
  <si>
    <t>MUHİTTİN GÜRBÜZ</t>
  </si>
  <si>
    <t>TANSU DEMİRCİ</t>
  </si>
  <si>
    <t>YUNUS EMRE ÖĞE</t>
  </si>
  <si>
    <t>HAKAN GÜLEL</t>
  </si>
  <si>
    <t>MÜRSEL YAVUZ</t>
  </si>
  <si>
    <t>İLK TUR (64) ORTALAMA</t>
  </si>
  <si>
    <t>İKİNCİ TUR  (32) ORTALAMA</t>
  </si>
  <si>
    <t>TÜRKİYE ŞAMPİYONASI ORTALAMALARI 7.NCİ AYAK (ERKEKLER)</t>
  </si>
  <si>
    <t>maça çıkmadı</t>
  </si>
  <si>
    <t>ÇEYREK FİNAL  (8) ORTALAMA</t>
  </si>
  <si>
    <t>TURAN ÖZTÜRK</t>
  </si>
  <si>
    <t>MAÇ</t>
  </si>
  <si>
    <t>ÜÇÜNCÜ TUR (16)  MAÇLARI</t>
  </si>
  <si>
    <t>ÜÇÜNCÜ TUR  (16) ORTALAMA</t>
  </si>
  <si>
    <t>YARI FİNAL  (4) ORTALAMA</t>
  </si>
  <si>
    <t>8.LEG</t>
  </si>
  <si>
    <t>9.LEG</t>
  </si>
  <si>
    <t>YARI FİNAL (4) MAÇLARI</t>
  </si>
  <si>
    <t xml:space="preserve">GENEL </t>
  </si>
  <si>
    <t>ORTALAMA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</si>
</sst>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"/>
    <numFmt numFmtId="165" formatCode="0.000"/>
  </numFmts>
  <fonts count="9">
    <font>
      <sz val="10"/>
      <name val="Arial Tur"/>
      <family val="0"/>
    </font>
    <font>
      <sz val="8"/>
      <name val="Arial Tur"/>
      <family val="0"/>
    </font>
    <font>
      <sz val="7"/>
      <name val="Arial Tur"/>
      <family val="0"/>
    </font>
    <font>
      <sz val="8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Arial Tur"/>
      <family val="0"/>
    </font>
    <font>
      <sz val="10"/>
      <name val="Arial"/>
      <family val="2"/>
    </font>
    <font>
      <sz val="14"/>
      <name val="Arial Tur"/>
      <family val="0"/>
    </font>
  </fonts>
  <fills count="1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7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8" borderId="9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7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2" borderId="19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20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21" xfId="0" applyNumberFormat="1" applyFont="1" applyBorder="1" applyAlignment="1">
      <alignment horizontal="center" vertical="center" wrapText="1"/>
    </xf>
    <xf numFmtId="164" fontId="6" fillId="8" borderId="22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center" vertical="center" wrapText="1"/>
    </xf>
    <xf numFmtId="164" fontId="6" fillId="8" borderId="9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164" fontId="6" fillId="8" borderId="25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4" fontId="6" fillId="8" borderId="26" xfId="0" applyNumberFormat="1" applyFont="1" applyFill="1" applyBorder="1" applyAlignment="1">
      <alignment horizontal="center" vertical="center" wrapText="1"/>
    </xf>
    <xf numFmtId="164" fontId="6" fillId="8" borderId="14" xfId="0" applyNumberFormat="1" applyFont="1" applyFill="1" applyBorder="1" applyAlignment="1">
      <alignment horizontal="center" vertical="center" wrapText="1"/>
    </xf>
    <xf numFmtId="165" fontId="1" fillId="0" borderId="27" xfId="0" applyNumberFormat="1" applyFont="1" applyBorder="1" applyAlignment="1">
      <alignment horizontal="center" vertical="center" wrapText="1"/>
    </xf>
    <xf numFmtId="164" fontId="6" fillId="8" borderId="28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34" xfId="0" applyFont="1" applyFill="1" applyBorder="1" applyAlignment="1">
      <alignment horizontal="center" vertical="center" wrapText="1"/>
    </xf>
    <xf numFmtId="0" fontId="1" fillId="9" borderId="35" xfId="0" applyFont="1" applyFill="1" applyBorder="1" applyAlignment="1">
      <alignment horizontal="center" vertical="center" wrapText="1"/>
    </xf>
    <xf numFmtId="0" fontId="1" fillId="9" borderId="36" xfId="0" applyFont="1" applyFill="1" applyBorder="1" applyAlignment="1">
      <alignment horizontal="center" vertical="center" wrapText="1"/>
    </xf>
    <xf numFmtId="3" fontId="6" fillId="9" borderId="14" xfId="0" applyNumberFormat="1" applyFont="1" applyFill="1" applyBorder="1" applyAlignment="1">
      <alignment horizontal="center" vertical="center" wrapText="1"/>
    </xf>
    <xf numFmtId="164" fontId="6" fillId="8" borderId="37" xfId="0" applyNumberFormat="1" applyFont="1" applyFill="1" applyBorder="1" applyAlignment="1">
      <alignment horizontal="center" vertical="center" wrapText="1"/>
    </xf>
    <xf numFmtId="0" fontId="1" fillId="9" borderId="38" xfId="0" applyFont="1" applyFill="1" applyBorder="1" applyAlignment="1">
      <alignment horizontal="center" vertical="center" wrapText="1"/>
    </xf>
    <xf numFmtId="0" fontId="1" fillId="9" borderId="39" xfId="0" applyFont="1" applyFill="1" applyBorder="1" applyAlignment="1">
      <alignment horizontal="center" vertical="center" wrapText="1"/>
    </xf>
    <xf numFmtId="165" fontId="1" fillId="0" borderId="40" xfId="0" applyNumberFormat="1" applyFont="1" applyBorder="1" applyAlignment="1">
      <alignment horizontal="center" vertical="center" wrapText="1"/>
    </xf>
    <xf numFmtId="165" fontId="1" fillId="9" borderId="10" xfId="0" applyNumberFormat="1" applyFont="1" applyFill="1" applyBorder="1" applyAlignment="1">
      <alignment horizontal="center" vertical="center" wrapText="1"/>
    </xf>
    <xf numFmtId="165" fontId="1" fillId="9" borderId="34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165" fontId="1" fillId="9" borderId="29" xfId="0" applyNumberFormat="1" applyFont="1" applyFill="1" applyBorder="1" applyAlignment="1">
      <alignment horizontal="center" vertical="center" wrapText="1"/>
    </xf>
    <xf numFmtId="165" fontId="1" fillId="9" borderId="3" xfId="0" applyNumberFormat="1" applyFont="1" applyFill="1" applyBorder="1" applyAlignment="1">
      <alignment horizontal="center" vertical="center" wrapText="1"/>
    </xf>
    <xf numFmtId="165" fontId="1" fillId="0" borderId="41" xfId="0" applyNumberFormat="1" applyFont="1" applyBorder="1" applyAlignment="1">
      <alignment horizontal="center" vertical="center" wrapText="1"/>
    </xf>
    <xf numFmtId="165" fontId="1" fillId="0" borderId="42" xfId="0" applyNumberFormat="1" applyFont="1" applyBorder="1" applyAlignment="1">
      <alignment horizontal="center" vertical="center" wrapText="1"/>
    </xf>
    <xf numFmtId="165" fontId="1" fillId="9" borderId="21" xfId="0" applyNumberFormat="1" applyFont="1" applyFill="1" applyBorder="1" applyAlignment="1">
      <alignment horizontal="center" vertical="center" wrapText="1"/>
    </xf>
    <xf numFmtId="165" fontId="1" fillId="0" borderId="4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29" xfId="0" applyNumberFormat="1" applyFont="1" applyBorder="1" applyAlignment="1">
      <alignment horizontal="center" vertical="center" wrapText="1"/>
    </xf>
    <xf numFmtId="165" fontId="1" fillId="0" borderId="38" xfId="0" applyNumberFormat="1" applyFont="1" applyBorder="1" applyAlignment="1">
      <alignment horizontal="center" vertical="center" wrapText="1"/>
    </xf>
    <xf numFmtId="165" fontId="1" fillId="0" borderId="44" xfId="0" applyNumberFormat="1" applyFont="1" applyBorder="1" applyAlignment="1">
      <alignment horizontal="center" vertical="center" wrapText="1"/>
    </xf>
    <xf numFmtId="165" fontId="1" fillId="0" borderId="45" xfId="0" applyNumberFormat="1" applyFont="1" applyBorder="1" applyAlignment="1">
      <alignment horizontal="center" vertical="center" wrapText="1"/>
    </xf>
    <xf numFmtId="165" fontId="1" fillId="0" borderId="32" xfId="0" applyNumberFormat="1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164" fontId="6" fillId="9" borderId="25" xfId="0" applyNumberFormat="1" applyFont="1" applyFill="1" applyBorder="1" applyAlignment="1">
      <alignment horizontal="center" vertical="center" wrapText="1"/>
    </xf>
    <xf numFmtId="164" fontId="6" fillId="9" borderId="11" xfId="0" applyNumberFormat="1" applyFont="1" applyFill="1" applyBorder="1" applyAlignment="1">
      <alignment horizontal="center" vertical="center" wrapText="1"/>
    </xf>
    <xf numFmtId="164" fontId="6" fillId="2" borderId="25" xfId="0" applyNumberFormat="1" applyFont="1" applyFill="1" applyBorder="1" applyAlignment="1">
      <alignment horizontal="center" vertical="center" wrapText="1"/>
    </xf>
    <xf numFmtId="164" fontId="6" fillId="5" borderId="25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4" fontId="6" fillId="3" borderId="46" xfId="0" applyNumberFormat="1" applyFont="1" applyFill="1" applyBorder="1" applyAlignment="1">
      <alignment horizontal="center" vertical="center" wrapText="1"/>
    </xf>
    <xf numFmtId="165" fontId="1" fillId="9" borderId="38" xfId="0" applyNumberFormat="1" applyFont="1" applyFill="1" applyBorder="1" applyAlignment="1">
      <alignment horizontal="center" vertical="center" wrapText="1"/>
    </xf>
    <xf numFmtId="165" fontId="1" fillId="9" borderId="6" xfId="0" applyNumberFormat="1" applyFont="1" applyFill="1" applyBorder="1" applyAlignment="1">
      <alignment horizontal="center" vertical="center" wrapText="1"/>
    </xf>
    <xf numFmtId="165" fontId="1" fillId="0" borderId="47" xfId="0" applyNumberFormat="1" applyFont="1" applyBorder="1" applyAlignment="1">
      <alignment horizontal="center" vertical="center" wrapText="1"/>
    </xf>
    <xf numFmtId="165" fontId="1" fillId="0" borderId="48" xfId="0" applyNumberFormat="1" applyFont="1" applyBorder="1" applyAlignment="1">
      <alignment horizontal="center" vertical="center" wrapText="1"/>
    </xf>
    <xf numFmtId="165" fontId="1" fillId="0" borderId="49" xfId="0" applyNumberFormat="1" applyFont="1" applyBorder="1" applyAlignment="1">
      <alignment horizontal="center" vertical="center" wrapText="1"/>
    </xf>
    <xf numFmtId="0" fontId="1" fillId="5" borderId="50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165" fontId="1" fillId="9" borderId="52" xfId="0" applyNumberFormat="1" applyFont="1" applyFill="1" applyBorder="1" applyAlignment="1">
      <alignment horizontal="center" vertical="center" wrapText="1"/>
    </xf>
    <xf numFmtId="165" fontId="1" fillId="9" borderId="1" xfId="0" applyNumberFormat="1" applyFont="1" applyFill="1" applyBorder="1" applyAlignment="1">
      <alignment horizontal="center" vertical="center" wrapText="1"/>
    </xf>
    <xf numFmtId="165" fontId="1" fillId="9" borderId="39" xfId="0" applyNumberFormat="1" applyFont="1" applyFill="1" applyBorder="1" applyAlignment="1">
      <alignment horizontal="center" vertical="center" wrapText="1"/>
    </xf>
    <xf numFmtId="165" fontId="1" fillId="0" borderId="53" xfId="0" applyNumberFormat="1" applyFont="1" applyBorder="1" applyAlignment="1">
      <alignment horizontal="center" vertical="center" wrapText="1"/>
    </xf>
    <xf numFmtId="165" fontId="1" fillId="0" borderId="54" xfId="0" applyNumberFormat="1" applyFont="1" applyBorder="1" applyAlignment="1">
      <alignment horizontal="center" vertical="center" wrapText="1"/>
    </xf>
    <xf numFmtId="164" fontId="6" fillId="8" borderId="55" xfId="0" applyNumberFormat="1" applyFont="1" applyFill="1" applyBorder="1" applyAlignment="1">
      <alignment horizontal="center" vertical="center" wrapText="1"/>
    </xf>
    <xf numFmtId="165" fontId="1" fillId="7" borderId="56" xfId="0" applyNumberFormat="1" applyFont="1" applyFill="1" applyBorder="1" applyAlignment="1">
      <alignment horizontal="center" vertical="center" wrapText="1"/>
    </xf>
    <xf numFmtId="165" fontId="1" fillId="9" borderId="46" xfId="0" applyNumberFormat="1" applyFont="1" applyFill="1" applyBorder="1" applyAlignment="1">
      <alignment horizontal="center" vertical="center" wrapText="1"/>
    </xf>
    <xf numFmtId="165" fontId="1" fillId="2" borderId="57" xfId="0" applyNumberFormat="1" applyFont="1" applyFill="1" applyBorder="1" applyAlignment="1">
      <alignment horizontal="center" vertical="center" wrapText="1"/>
    </xf>
    <xf numFmtId="164" fontId="6" fillId="2" borderId="58" xfId="0" applyNumberFormat="1" applyFont="1" applyFill="1" applyBorder="1" applyAlignment="1">
      <alignment horizontal="center" vertical="center" wrapText="1"/>
    </xf>
    <xf numFmtId="164" fontId="6" fillId="7" borderId="26" xfId="0" applyNumberFormat="1" applyFont="1" applyFill="1" applyBorder="1" applyAlignment="1">
      <alignment horizontal="center" vertical="center" wrapText="1"/>
    </xf>
    <xf numFmtId="165" fontId="1" fillId="0" borderId="34" xfId="0" applyNumberFormat="1" applyFont="1" applyBorder="1" applyAlignment="1">
      <alignment horizontal="center" vertical="center" wrapText="1"/>
    </xf>
    <xf numFmtId="165" fontId="6" fillId="9" borderId="11" xfId="0" applyNumberFormat="1" applyFont="1" applyFill="1" applyBorder="1" applyAlignment="1">
      <alignment horizontal="center" vertical="center" wrapText="1"/>
    </xf>
    <xf numFmtId="165" fontId="6" fillId="9" borderId="9" xfId="0" applyNumberFormat="1" applyFont="1" applyFill="1" applyBorder="1" applyAlignment="1">
      <alignment horizontal="center" vertical="center" wrapText="1"/>
    </xf>
    <xf numFmtId="165" fontId="1" fillId="9" borderId="18" xfId="0" applyNumberFormat="1" applyFont="1" applyFill="1" applyBorder="1" applyAlignment="1">
      <alignment horizontal="center" vertical="center" wrapText="1"/>
    </xf>
    <xf numFmtId="165" fontId="1" fillId="9" borderId="12" xfId="0" applyNumberFormat="1" applyFont="1" applyFill="1" applyBorder="1" applyAlignment="1">
      <alignment horizontal="center" vertical="center" wrapText="1"/>
    </xf>
    <xf numFmtId="165" fontId="1" fillId="9" borderId="27" xfId="0" applyNumberFormat="1" applyFont="1" applyFill="1" applyBorder="1" applyAlignment="1">
      <alignment horizontal="center" vertical="center" wrapText="1"/>
    </xf>
    <xf numFmtId="165" fontId="6" fillId="9" borderId="58" xfId="0" applyNumberFormat="1" applyFont="1" applyFill="1" applyBorder="1" applyAlignment="1">
      <alignment horizontal="center" vertical="center" wrapText="1"/>
    </xf>
    <xf numFmtId="165" fontId="1" fillId="9" borderId="11" xfId="0" applyNumberFormat="1" applyFont="1" applyFill="1" applyBorder="1" applyAlignment="1">
      <alignment horizontal="center" vertical="center" wrapText="1"/>
    </xf>
    <xf numFmtId="164" fontId="6" fillId="7" borderId="25" xfId="0" applyNumberFormat="1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165" fontId="1" fillId="2" borderId="10" xfId="0" applyNumberFormat="1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wrapText="1"/>
    </xf>
    <xf numFmtId="165" fontId="1" fillId="11" borderId="10" xfId="0" applyNumberFormat="1" applyFont="1" applyFill="1" applyBorder="1" applyAlignment="1">
      <alignment horizontal="center" vertical="center" wrapText="1"/>
    </xf>
    <xf numFmtId="165" fontId="1" fillId="8" borderId="10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wrapText="1"/>
    </xf>
    <xf numFmtId="165" fontId="1" fillId="4" borderId="10" xfId="0" applyNumberFormat="1" applyFont="1" applyFill="1" applyBorder="1" applyAlignment="1">
      <alignment horizontal="center" wrapText="1"/>
    </xf>
    <xf numFmtId="165" fontId="1" fillId="4" borderId="10" xfId="0" applyNumberFormat="1" applyFont="1" applyFill="1" applyBorder="1" applyAlignment="1">
      <alignment horizontal="center" vertical="center" wrapText="1"/>
    </xf>
    <xf numFmtId="165" fontId="1" fillId="12" borderId="10" xfId="0" applyNumberFormat="1" applyFont="1" applyFill="1" applyBorder="1" applyAlignment="1">
      <alignment horizontal="center" wrapText="1"/>
    </xf>
    <xf numFmtId="165" fontId="1" fillId="12" borderId="10" xfId="0" applyNumberFormat="1" applyFont="1" applyFill="1" applyBorder="1" applyAlignment="1">
      <alignment horizontal="center" vertical="center" wrapText="1"/>
    </xf>
    <xf numFmtId="165" fontId="1" fillId="13" borderId="10" xfId="0" applyNumberFormat="1" applyFont="1" applyFill="1" applyBorder="1" applyAlignment="1">
      <alignment horizontal="center" vertical="center" wrapText="1"/>
    </xf>
    <xf numFmtId="165" fontId="1" fillId="6" borderId="10" xfId="0" applyNumberFormat="1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0" fillId="0" borderId="59" xfId="0" applyBorder="1" applyAlignment="1">
      <alignment horizontal="centerContinuous" vertical="center" shrinkToFit="1"/>
    </xf>
    <xf numFmtId="0" fontId="1" fillId="8" borderId="35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14" borderId="35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12" borderId="35" xfId="0" applyFont="1" applyFill="1" applyBorder="1" applyAlignment="1">
      <alignment horizontal="center" vertical="center" wrapText="1"/>
    </xf>
    <xf numFmtId="0" fontId="1" fillId="13" borderId="35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wrapText="1"/>
    </xf>
    <xf numFmtId="0" fontId="0" fillId="0" borderId="60" xfId="0" applyBorder="1" applyAlignment="1">
      <alignment/>
    </xf>
    <xf numFmtId="165" fontId="0" fillId="0" borderId="0" xfId="0" applyNumberFormat="1" applyBorder="1" applyAlignment="1">
      <alignment/>
    </xf>
    <xf numFmtId="165" fontId="1" fillId="2" borderId="34" xfId="0" applyNumberFormat="1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165" fontId="1" fillId="2" borderId="11" xfId="0" applyNumberFormat="1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wrapText="1"/>
    </xf>
    <xf numFmtId="165" fontId="1" fillId="2" borderId="58" xfId="0" applyNumberFormat="1" applyFont="1" applyFill="1" applyBorder="1" applyAlignment="1">
      <alignment horizontal="center" vertical="center" wrapText="1"/>
    </xf>
    <xf numFmtId="165" fontId="1" fillId="14" borderId="10" xfId="0" applyNumberFormat="1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165" fontId="1" fillId="3" borderId="10" xfId="0" applyNumberFormat="1" applyFont="1" applyFill="1" applyBorder="1" applyAlignment="1">
      <alignment horizontal="center" vertical="center" wrapText="1"/>
    </xf>
    <xf numFmtId="0" fontId="1" fillId="15" borderId="35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165" fontId="1" fillId="7" borderId="10" xfId="0" applyNumberFormat="1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 wrapText="1"/>
    </xf>
    <xf numFmtId="165" fontId="1" fillId="16" borderId="10" xfId="0" applyNumberFormat="1" applyFont="1" applyFill="1" applyBorder="1" applyAlignment="1">
      <alignment horizontal="center" vertical="center" wrapText="1"/>
    </xf>
    <xf numFmtId="165" fontId="1" fillId="15" borderId="10" xfId="0" applyNumberFormat="1" applyFont="1" applyFill="1" applyBorder="1" applyAlignment="1">
      <alignment horizontal="center" vertical="center" wrapText="1"/>
    </xf>
    <xf numFmtId="0" fontId="1" fillId="17" borderId="35" xfId="0" applyFont="1" applyFill="1" applyBorder="1" applyAlignment="1">
      <alignment horizontal="center" vertical="center" wrapText="1"/>
    </xf>
    <xf numFmtId="165" fontId="1" fillId="17" borderId="10" xfId="0" applyNumberFormat="1" applyFont="1" applyFill="1" applyBorder="1" applyAlignment="1">
      <alignment horizontal="center" vertical="center" wrapText="1"/>
    </xf>
    <xf numFmtId="165" fontId="1" fillId="15" borderId="10" xfId="0" applyNumberFormat="1" applyFont="1" applyFill="1" applyBorder="1" applyAlignment="1">
      <alignment horizontal="center" wrapText="1"/>
    </xf>
    <xf numFmtId="0" fontId="1" fillId="5" borderId="35" xfId="0" applyFont="1" applyFill="1" applyBorder="1" applyAlignment="1">
      <alignment horizontal="center" vertical="center" wrapText="1"/>
    </xf>
    <xf numFmtId="165" fontId="1" fillId="5" borderId="10" xfId="0" applyNumberFormat="1" applyFont="1" applyFill="1" applyBorder="1" applyAlignment="1">
      <alignment horizontal="center" vertical="center" wrapText="1"/>
    </xf>
    <xf numFmtId="0" fontId="1" fillId="18" borderId="35" xfId="0" applyFont="1" applyFill="1" applyBorder="1" applyAlignment="1">
      <alignment horizontal="center" vertical="center" wrapText="1"/>
    </xf>
    <xf numFmtId="165" fontId="1" fillId="18" borderId="10" xfId="0" applyNumberFormat="1" applyFont="1" applyFill="1" applyBorder="1" applyAlignment="1">
      <alignment horizontal="center" wrapText="1"/>
    </xf>
    <xf numFmtId="165" fontId="1" fillId="18" borderId="10" xfId="0" applyNumberFormat="1" applyFont="1" applyFill="1" applyBorder="1" applyAlignment="1">
      <alignment horizontal="center" vertical="center" wrapText="1"/>
    </xf>
    <xf numFmtId="165" fontId="1" fillId="13" borderId="10" xfId="0" applyNumberFormat="1" applyFont="1" applyFill="1" applyBorder="1" applyAlignment="1">
      <alignment horizontal="center" wrapText="1"/>
    </xf>
    <xf numFmtId="165" fontId="1" fillId="11" borderId="10" xfId="0" applyNumberFormat="1" applyFont="1" applyFill="1" applyBorder="1" applyAlignment="1">
      <alignment horizontal="center" wrapText="1"/>
    </xf>
    <xf numFmtId="165" fontId="1" fillId="7" borderId="12" xfId="0" applyNumberFormat="1" applyFont="1" applyFill="1" applyBorder="1" applyAlignment="1">
      <alignment horizontal="center" vertical="center" wrapText="1"/>
    </xf>
    <xf numFmtId="165" fontId="1" fillId="11" borderId="12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distributed"/>
    </xf>
    <xf numFmtId="165" fontId="6" fillId="0" borderId="9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165" fontId="6" fillId="8" borderId="9" xfId="0" applyNumberFormat="1" applyFont="1" applyFill="1" applyBorder="1" applyAlignment="1">
      <alignment horizontal="center" vertical="center" wrapText="1"/>
    </xf>
    <xf numFmtId="165" fontId="6" fillId="5" borderId="25" xfId="0" applyNumberFormat="1" applyFont="1" applyFill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0" fontId="0" fillId="0" borderId="59" xfId="0" applyBorder="1" applyAlignment="1">
      <alignment vertical="center"/>
    </xf>
    <xf numFmtId="0" fontId="0" fillId="0" borderId="56" xfId="0" applyBorder="1" applyAlignment="1">
      <alignment vertical="center"/>
    </xf>
    <xf numFmtId="0" fontId="7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32" xfId="0" applyFont="1" applyBorder="1" applyAlignment="1">
      <alignment horizontal="center" wrapText="1"/>
    </xf>
    <xf numFmtId="0" fontId="8" fillId="0" borderId="41" xfId="0" applyFont="1" applyBorder="1" applyAlignment="1">
      <alignment horizontal="center"/>
    </xf>
    <xf numFmtId="0" fontId="0" fillId="0" borderId="61" xfId="0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0" fillId="0" borderId="63" xfId="0" applyFont="1" applyBorder="1" applyAlignment="1">
      <alignment/>
    </xf>
    <xf numFmtId="0" fontId="0" fillId="0" borderId="65" xfId="0" applyFont="1" applyBorder="1" applyAlignment="1">
      <alignment/>
    </xf>
    <xf numFmtId="0" fontId="7" fillId="0" borderId="63" xfId="0" applyFont="1" applyBorder="1" applyAlignment="1">
      <alignment horizontal="center" wrapText="1"/>
    </xf>
    <xf numFmtId="0" fontId="7" fillId="0" borderId="6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M68"/>
  <sheetViews>
    <sheetView tabSelected="1" workbookViewId="0" topLeftCell="A1">
      <selection activeCell="AZ7" sqref="AZ7"/>
    </sheetView>
  </sheetViews>
  <sheetFormatPr defaultColWidth="9.00390625" defaultRowHeight="12.75"/>
  <cols>
    <col min="1" max="1" width="3.75390625" style="0" customWidth="1"/>
    <col min="2" max="2" width="18.125" style="0" customWidth="1"/>
    <col min="3" max="3" width="6.375" style="0" hidden="1" customWidth="1"/>
    <col min="4" max="4" width="5.875" style="0" hidden="1" customWidth="1"/>
    <col min="5" max="5" width="6.25390625" style="0" hidden="1" customWidth="1"/>
    <col min="6" max="6" width="6.125" style="0" hidden="1" customWidth="1"/>
    <col min="7" max="7" width="5.875" style="0" hidden="1" customWidth="1"/>
    <col min="8" max="8" width="9.625" style="0" customWidth="1"/>
    <col min="9" max="9" width="6.375" style="0" hidden="1" customWidth="1"/>
    <col min="10" max="10" width="6.00390625" style="0" hidden="1" customWidth="1"/>
    <col min="11" max="11" width="6.25390625" style="0" hidden="1" customWidth="1"/>
    <col min="12" max="12" width="5.75390625" style="0" hidden="1" customWidth="1"/>
    <col min="13" max="13" width="5.875" style="0" hidden="1" customWidth="1"/>
    <col min="14" max="14" width="10.00390625" style="0" customWidth="1"/>
    <col min="15" max="16" width="5.875" style="0" hidden="1" customWidth="1"/>
    <col min="17" max="17" width="6.00390625" style="0" hidden="1" customWidth="1"/>
    <col min="18" max="20" width="5.875" style="0" hidden="1" customWidth="1"/>
    <col min="21" max="21" width="6.125" style="0" hidden="1" customWidth="1"/>
    <col min="22" max="22" width="11.375" style="0" customWidth="1"/>
    <col min="23" max="23" width="7.75390625" style="0" hidden="1" customWidth="1"/>
    <col min="24" max="24" width="6.25390625" style="0" hidden="1" customWidth="1"/>
    <col min="25" max="26" width="5.875" style="0" hidden="1" customWidth="1"/>
    <col min="27" max="27" width="5.75390625" style="0" hidden="1" customWidth="1"/>
    <col min="28" max="28" width="5.875" style="0" hidden="1" customWidth="1"/>
    <col min="29" max="29" width="5.75390625" style="0" hidden="1" customWidth="1"/>
    <col min="30" max="30" width="9.875" style="0" customWidth="1"/>
    <col min="31" max="31" width="6.125" style="0" hidden="1" customWidth="1"/>
    <col min="32" max="34" width="5.875" style="0" hidden="1" customWidth="1"/>
    <col min="35" max="35" width="6.25390625" style="0" hidden="1" customWidth="1"/>
    <col min="36" max="37" width="6.125" style="0" hidden="1" customWidth="1"/>
    <col min="38" max="38" width="10.625" style="0" customWidth="1"/>
    <col min="39" max="43" width="6.00390625" style="0" hidden="1" customWidth="1"/>
    <col min="44" max="44" width="6.125" style="0" hidden="1" customWidth="1"/>
    <col min="45" max="45" width="6.00390625" style="0" hidden="1" customWidth="1"/>
    <col min="46" max="46" width="5.875" style="0" hidden="1" customWidth="1"/>
    <col min="47" max="47" width="6.75390625" style="0" hidden="1" customWidth="1"/>
    <col min="48" max="48" width="10.75390625" style="0" customWidth="1"/>
    <col min="49" max="49" width="9.75390625" style="0" customWidth="1"/>
    <col min="50" max="221" width="9.125" style="31" customWidth="1"/>
  </cols>
  <sheetData>
    <row r="1" ht="13.5" thickBot="1"/>
    <row r="2" spans="1:49" ht="31.5" customHeight="1" thickBot="1">
      <c r="A2" s="140"/>
      <c r="B2" s="182" t="s">
        <v>103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4"/>
    </row>
    <row r="3" spans="1:49" ht="12.75">
      <c r="A3" s="129"/>
      <c r="B3" s="131"/>
      <c r="C3" s="185" t="s">
        <v>82</v>
      </c>
      <c r="D3" s="178"/>
      <c r="E3" s="178"/>
      <c r="F3" s="178"/>
      <c r="G3" s="178"/>
      <c r="H3" s="178"/>
      <c r="I3" s="185" t="s">
        <v>83</v>
      </c>
      <c r="J3" s="178"/>
      <c r="K3" s="178"/>
      <c r="L3" s="178"/>
      <c r="M3" s="178"/>
      <c r="N3" s="178"/>
      <c r="O3" s="185" t="s">
        <v>108</v>
      </c>
      <c r="P3" s="178"/>
      <c r="Q3" s="178"/>
      <c r="R3" s="178"/>
      <c r="S3" s="178"/>
      <c r="T3" s="178"/>
      <c r="U3" s="178"/>
      <c r="V3" s="178"/>
      <c r="W3" s="177" t="s">
        <v>20</v>
      </c>
      <c r="X3" s="178"/>
      <c r="Y3" s="178"/>
      <c r="Z3" s="178"/>
      <c r="AA3" s="178"/>
      <c r="AB3" s="178"/>
      <c r="AC3" s="178"/>
      <c r="AD3" s="178"/>
      <c r="AE3" s="177" t="s">
        <v>113</v>
      </c>
      <c r="AF3" s="178"/>
      <c r="AG3" s="178"/>
      <c r="AH3" s="178"/>
      <c r="AI3" s="178"/>
      <c r="AJ3" s="178"/>
      <c r="AK3" s="178"/>
      <c r="AL3" s="178"/>
      <c r="AM3" s="179" t="s">
        <v>25</v>
      </c>
      <c r="AN3" s="180"/>
      <c r="AO3" s="180"/>
      <c r="AP3" s="180"/>
      <c r="AQ3" s="180"/>
      <c r="AR3" s="180"/>
      <c r="AS3" s="180"/>
      <c r="AT3" s="180"/>
      <c r="AU3" s="180"/>
      <c r="AV3" s="181"/>
      <c r="AW3" s="144"/>
    </row>
    <row r="4" spans="1:49" ht="36" customHeight="1">
      <c r="A4" s="130" t="s">
        <v>107</v>
      </c>
      <c r="B4" s="131"/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19" t="s">
        <v>101</v>
      </c>
      <c r="I4" s="20" t="s">
        <v>13</v>
      </c>
      <c r="J4" s="20" t="s">
        <v>14</v>
      </c>
      <c r="K4" s="20" t="s">
        <v>15</v>
      </c>
      <c r="L4" s="20" t="s">
        <v>16</v>
      </c>
      <c r="M4" s="20" t="s">
        <v>17</v>
      </c>
      <c r="N4" s="19" t="s">
        <v>102</v>
      </c>
      <c r="O4" s="20" t="s">
        <v>13</v>
      </c>
      <c r="P4" s="20" t="s">
        <v>14</v>
      </c>
      <c r="Q4" s="20" t="s">
        <v>15</v>
      </c>
      <c r="R4" s="20" t="s">
        <v>16</v>
      </c>
      <c r="S4" s="20" t="s">
        <v>17</v>
      </c>
      <c r="T4" s="20" t="s">
        <v>22</v>
      </c>
      <c r="U4" s="20" t="s">
        <v>23</v>
      </c>
      <c r="V4" s="19" t="s">
        <v>109</v>
      </c>
      <c r="W4" s="20" t="s">
        <v>13</v>
      </c>
      <c r="X4" s="20" t="s">
        <v>14</v>
      </c>
      <c r="Y4" s="20" t="s">
        <v>15</v>
      </c>
      <c r="Z4" s="20" t="s">
        <v>16</v>
      </c>
      <c r="AA4" s="20" t="s">
        <v>17</v>
      </c>
      <c r="AB4" s="20" t="s">
        <v>22</v>
      </c>
      <c r="AC4" s="20" t="s">
        <v>23</v>
      </c>
      <c r="AD4" s="19" t="s">
        <v>105</v>
      </c>
      <c r="AE4" s="20" t="s">
        <v>13</v>
      </c>
      <c r="AF4" s="20" t="s">
        <v>14</v>
      </c>
      <c r="AG4" s="20" t="s">
        <v>15</v>
      </c>
      <c r="AH4" s="20" t="s">
        <v>16</v>
      </c>
      <c r="AI4" s="20" t="s">
        <v>17</v>
      </c>
      <c r="AJ4" s="20" t="s">
        <v>22</v>
      </c>
      <c r="AK4" s="20" t="s">
        <v>23</v>
      </c>
      <c r="AL4" s="19" t="s">
        <v>110</v>
      </c>
      <c r="AM4" s="20" t="s">
        <v>13</v>
      </c>
      <c r="AN4" s="20" t="s">
        <v>14</v>
      </c>
      <c r="AO4" s="20" t="s">
        <v>15</v>
      </c>
      <c r="AP4" s="20" t="s">
        <v>16</v>
      </c>
      <c r="AQ4" s="20" t="s">
        <v>17</v>
      </c>
      <c r="AR4" s="20" t="s">
        <v>22</v>
      </c>
      <c r="AS4" s="20" t="s">
        <v>23</v>
      </c>
      <c r="AT4" s="20" t="s">
        <v>111</v>
      </c>
      <c r="AU4" s="20" t="s">
        <v>112</v>
      </c>
      <c r="AV4" s="139" t="s">
        <v>26</v>
      </c>
      <c r="AW4" s="116" t="s">
        <v>27</v>
      </c>
    </row>
    <row r="5" spans="1:221" s="42" customFormat="1" ht="21.75" customHeight="1">
      <c r="A5" s="175">
        <v>1</v>
      </c>
      <c r="B5" s="132" t="s">
        <v>37</v>
      </c>
      <c r="C5" s="20">
        <v>18.556</v>
      </c>
      <c r="D5" s="85">
        <v>17.276</v>
      </c>
      <c r="E5" s="85">
        <v>33.4</v>
      </c>
      <c r="F5" s="20" t="s">
        <v>18</v>
      </c>
      <c r="G5" s="20" t="s">
        <v>18</v>
      </c>
      <c r="H5" s="117">
        <f>SUM(C5+D5+E5)/3</f>
        <v>23.077333333333332</v>
      </c>
      <c r="I5" s="20">
        <v>22.773</v>
      </c>
      <c r="J5" s="85">
        <v>18.556</v>
      </c>
      <c r="K5" s="20">
        <v>31.313</v>
      </c>
      <c r="L5" s="20" t="s">
        <v>18</v>
      </c>
      <c r="M5" s="20" t="s">
        <v>18</v>
      </c>
      <c r="N5" s="117">
        <f>SUM(I5+J5+K5)/3</f>
        <v>24.214</v>
      </c>
      <c r="O5" s="85">
        <v>27.833</v>
      </c>
      <c r="P5" s="85">
        <v>25.333</v>
      </c>
      <c r="Q5" s="85">
        <v>29.471</v>
      </c>
      <c r="R5" s="85">
        <v>17.815</v>
      </c>
      <c r="S5" s="85">
        <v>31.313</v>
      </c>
      <c r="T5" s="85">
        <v>26.133</v>
      </c>
      <c r="U5" s="85">
        <v>33.4</v>
      </c>
      <c r="V5" s="117">
        <f>SUM(O5+P5+Q5+R5+S5+T5+U5)/7</f>
        <v>27.328285714285716</v>
      </c>
      <c r="W5" s="85">
        <v>22.889</v>
      </c>
      <c r="X5" s="85">
        <v>21.783</v>
      </c>
      <c r="Y5" s="85">
        <v>18.481</v>
      </c>
      <c r="Z5" s="85">
        <v>21.783</v>
      </c>
      <c r="AA5" s="85">
        <v>21.783</v>
      </c>
      <c r="AB5" s="85">
        <v>23.857</v>
      </c>
      <c r="AC5" s="20" t="s">
        <v>18</v>
      </c>
      <c r="AD5" s="117">
        <f>SUM(W5+X5+Y5+Z5+AA5+AB5)/6</f>
        <v>21.76266666666667</v>
      </c>
      <c r="AE5" s="85">
        <v>27.833</v>
      </c>
      <c r="AF5" s="85">
        <v>27.833</v>
      </c>
      <c r="AG5" s="85">
        <v>23.278</v>
      </c>
      <c r="AH5" s="85">
        <v>29.471</v>
      </c>
      <c r="AI5" s="85">
        <v>33.4</v>
      </c>
      <c r="AJ5" s="85">
        <v>32.2</v>
      </c>
      <c r="AK5" s="85">
        <v>19.269</v>
      </c>
      <c r="AL5" s="117">
        <f>SUM(AE5+AF5+AG5+AH5+AI5+AJ5+AK5)/7</f>
        <v>27.612</v>
      </c>
      <c r="AM5" s="85">
        <v>21.056</v>
      </c>
      <c r="AN5" s="85">
        <v>23</v>
      </c>
      <c r="AO5" s="85">
        <v>27.833</v>
      </c>
      <c r="AP5" s="85">
        <v>27.833</v>
      </c>
      <c r="AQ5" s="85">
        <v>35.786</v>
      </c>
      <c r="AR5" s="85">
        <v>20.04</v>
      </c>
      <c r="AS5" s="85">
        <v>31.313</v>
      </c>
      <c r="AT5" s="85">
        <v>30.333</v>
      </c>
      <c r="AU5" s="85">
        <v>27.833</v>
      </c>
      <c r="AV5" s="142">
        <f>SUM(AM5+AN5+AO5+AP5+AQ5+AR5+AS5+AT5+AU5)/9</f>
        <v>27.225222222222218</v>
      </c>
      <c r="AW5" s="145">
        <v>25.203</v>
      </c>
      <c r="AX5" s="31"/>
      <c r="AY5" s="14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</row>
    <row r="6" spans="1:49" ht="24" customHeight="1">
      <c r="A6" s="175"/>
      <c r="B6" s="132" t="s">
        <v>84</v>
      </c>
      <c r="C6" s="20">
        <v>14.292</v>
      </c>
      <c r="D6" s="85">
        <v>12.1</v>
      </c>
      <c r="E6" s="20">
        <v>19.933</v>
      </c>
      <c r="F6" s="20" t="s">
        <v>18</v>
      </c>
      <c r="G6" s="20" t="s">
        <v>18</v>
      </c>
      <c r="H6" s="117">
        <f>SUM(C6+D6+E6)/3</f>
        <v>15.441666666666668</v>
      </c>
      <c r="I6" s="114"/>
      <c r="J6" s="114"/>
      <c r="K6" s="114"/>
      <c r="L6" s="114"/>
      <c r="M6" s="114"/>
      <c r="N6" s="118"/>
      <c r="O6" s="114"/>
      <c r="P6" s="114"/>
      <c r="Q6" s="114"/>
      <c r="R6" s="114"/>
      <c r="S6" s="114"/>
      <c r="T6" s="114"/>
      <c r="U6" s="114"/>
      <c r="V6" s="118"/>
      <c r="W6" s="114"/>
      <c r="X6" s="114"/>
      <c r="Y6" s="114"/>
      <c r="Z6" s="114"/>
      <c r="AA6" s="114"/>
      <c r="AB6" s="114"/>
      <c r="AC6" s="114"/>
      <c r="AD6" s="118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5"/>
      <c r="AW6" s="145">
        <v>15.442</v>
      </c>
    </row>
    <row r="7" spans="1:221" s="42" customFormat="1" ht="24" customHeight="1">
      <c r="A7" s="175">
        <v>2</v>
      </c>
      <c r="B7" s="133" t="s">
        <v>50</v>
      </c>
      <c r="C7" s="85">
        <v>15.03</v>
      </c>
      <c r="D7" s="85">
        <v>15.61</v>
      </c>
      <c r="E7" s="85">
        <v>14.19</v>
      </c>
      <c r="F7" s="20" t="s">
        <v>18</v>
      </c>
      <c r="G7" s="20" t="s">
        <v>18</v>
      </c>
      <c r="H7" s="119">
        <f>SUM(C7+D7+E7)/3</f>
        <v>14.943333333333333</v>
      </c>
      <c r="I7" s="114"/>
      <c r="J7" s="114"/>
      <c r="K7" s="114"/>
      <c r="L7" s="114"/>
      <c r="M7" s="114"/>
      <c r="N7" s="118"/>
      <c r="O7" s="114"/>
      <c r="P7" s="114"/>
      <c r="Q7" s="114"/>
      <c r="R7" s="114"/>
      <c r="S7" s="114"/>
      <c r="T7" s="114"/>
      <c r="U7" s="114"/>
      <c r="V7" s="118"/>
      <c r="W7" s="114"/>
      <c r="X7" s="114"/>
      <c r="Y7" s="114"/>
      <c r="Z7" s="114"/>
      <c r="AA7" s="114"/>
      <c r="AB7" s="114"/>
      <c r="AC7" s="114"/>
      <c r="AD7" s="118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5"/>
      <c r="AW7" s="145">
        <v>14.943</v>
      </c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</row>
    <row r="8" spans="1:49" ht="24" customHeight="1">
      <c r="A8" s="175">
        <v>4</v>
      </c>
      <c r="B8" s="133" t="s">
        <v>74</v>
      </c>
      <c r="C8" s="85">
        <v>15.182</v>
      </c>
      <c r="D8" s="85">
        <v>16.161</v>
      </c>
      <c r="E8" s="85">
        <v>20.875</v>
      </c>
      <c r="F8" s="20" t="s">
        <v>18</v>
      </c>
      <c r="G8" s="20" t="s">
        <v>18</v>
      </c>
      <c r="H8" s="119">
        <f>SUM(C8+D8+E8)/3</f>
        <v>17.406000000000002</v>
      </c>
      <c r="I8" s="20">
        <v>20.208</v>
      </c>
      <c r="J8" s="85">
        <v>14.875</v>
      </c>
      <c r="K8" s="20">
        <v>19.444</v>
      </c>
      <c r="L8" s="20" t="s">
        <v>18</v>
      </c>
      <c r="M8" s="20" t="s">
        <v>18</v>
      </c>
      <c r="N8" s="117">
        <f>SUM(I8+J8+K8)/3</f>
        <v>18.175666666666668</v>
      </c>
      <c r="O8" s="114"/>
      <c r="P8" s="114"/>
      <c r="Q8" s="114"/>
      <c r="R8" s="114"/>
      <c r="S8" s="114"/>
      <c r="T8" s="114"/>
      <c r="U8" s="114"/>
      <c r="V8" s="118"/>
      <c r="W8" s="114"/>
      <c r="X8" s="114"/>
      <c r="Y8" s="114"/>
      <c r="Z8" s="114"/>
      <c r="AA8" s="114"/>
      <c r="AB8" s="114"/>
      <c r="AC8" s="114"/>
      <c r="AD8" s="118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5"/>
      <c r="AW8" s="145">
        <v>17.791</v>
      </c>
    </row>
    <row r="9" spans="1:49" ht="24" customHeight="1">
      <c r="A9" s="175">
        <v>3</v>
      </c>
      <c r="B9" s="134" t="s">
        <v>53</v>
      </c>
      <c r="C9" s="85">
        <v>14.314</v>
      </c>
      <c r="D9" s="85">
        <v>13.541</v>
      </c>
      <c r="E9" s="85">
        <v>17.37</v>
      </c>
      <c r="F9" s="85">
        <v>13.184</v>
      </c>
      <c r="G9" s="20" t="s">
        <v>18</v>
      </c>
      <c r="H9" s="148">
        <f>SUM(C9+D9+E9+F9)/4</f>
        <v>14.60225</v>
      </c>
      <c r="I9" s="20">
        <v>16.467</v>
      </c>
      <c r="J9" s="85">
        <v>19.4</v>
      </c>
      <c r="K9" s="20">
        <v>16.444</v>
      </c>
      <c r="L9" s="20" t="s">
        <v>18</v>
      </c>
      <c r="M9" s="20" t="s">
        <v>18</v>
      </c>
      <c r="N9" s="148">
        <f>SUM(I9+J9+K9)/3</f>
        <v>17.436999999999998</v>
      </c>
      <c r="O9" s="114"/>
      <c r="P9" s="114"/>
      <c r="Q9" s="114"/>
      <c r="R9" s="114"/>
      <c r="S9" s="114"/>
      <c r="T9" s="114"/>
      <c r="U9" s="114"/>
      <c r="V9" s="118"/>
      <c r="W9" s="114"/>
      <c r="X9" s="114"/>
      <c r="Y9" s="114"/>
      <c r="Z9" s="114"/>
      <c r="AA9" s="114"/>
      <c r="AB9" s="114"/>
      <c r="AC9" s="114"/>
      <c r="AD9" s="118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5"/>
      <c r="AW9" s="145">
        <v>16.02</v>
      </c>
    </row>
    <row r="10" spans="1:49" ht="24" customHeight="1">
      <c r="A10" s="175">
        <v>5.42857142857143</v>
      </c>
      <c r="B10" s="134" t="s">
        <v>88</v>
      </c>
      <c r="C10" s="85">
        <v>16.6</v>
      </c>
      <c r="D10" s="85">
        <v>12.718</v>
      </c>
      <c r="E10" s="85">
        <v>20.04</v>
      </c>
      <c r="F10" s="85">
        <v>12.333</v>
      </c>
      <c r="G10" s="20" t="s">
        <v>18</v>
      </c>
      <c r="H10" s="148">
        <f>SUM(C10+D10+E10+F10)/4</f>
        <v>15.42275</v>
      </c>
      <c r="I10" s="114"/>
      <c r="J10" s="114"/>
      <c r="K10" s="114"/>
      <c r="L10" s="114"/>
      <c r="M10" s="114"/>
      <c r="N10" s="118"/>
      <c r="O10" s="114"/>
      <c r="P10" s="114"/>
      <c r="Q10" s="114"/>
      <c r="R10" s="114"/>
      <c r="S10" s="114"/>
      <c r="T10" s="114"/>
      <c r="U10" s="114"/>
      <c r="V10" s="118"/>
      <c r="W10" s="114"/>
      <c r="X10" s="114"/>
      <c r="Y10" s="114"/>
      <c r="Z10" s="114"/>
      <c r="AA10" s="114"/>
      <c r="AB10" s="114"/>
      <c r="AC10" s="114"/>
      <c r="AD10" s="118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5"/>
      <c r="AW10" s="145">
        <v>15.423</v>
      </c>
    </row>
    <row r="11" spans="1:49" ht="24" customHeight="1">
      <c r="A11" s="175">
        <v>4</v>
      </c>
      <c r="B11" s="135" t="s">
        <v>63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121" t="s">
        <v>104</v>
      </c>
      <c r="I11" s="114"/>
      <c r="J11" s="114"/>
      <c r="K11" s="114"/>
      <c r="L11" s="114"/>
      <c r="M11" s="114"/>
      <c r="N11" s="118"/>
      <c r="O11" s="114"/>
      <c r="P11" s="114"/>
      <c r="Q11" s="114"/>
      <c r="R11" s="114"/>
      <c r="S11" s="114"/>
      <c r="T11" s="114"/>
      <c r="U11" s="114"/>
      <c r="V11" s="118"/>
      <c r="W11" s="114"/>
      <c r="X11" s="114"/>
      <c r="Y11" s="114"/>
      <c r="Z11" s="114"/>
      <c r="AA11" s="114"/>
      <c r="AB11" s="114"/>
      <c r="AC11" s="114"/>
      <c r="AD11" s="118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5"/>
      <c r="AW11" s="146" t="s">
        <v>104</v>
      </c>
    </row>
    <row r="12" spans="1:49" ht="24" customHeight="1">
      <c r="A12" s="175">
        <v>7.28571428571429</v>
      </c>
      <c r="B12" s="135" t="s">
        <v>44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2">
        <v>0</v>
      </c>
      <c r="I12" s="20">
        <v>17.893</v>
      </c>
      <c r="J12" s="20">
        <v>27.833</v>
      </c>
      <c r="K12" s="20">
        <v>29.471</v>
      </c>
      <c r="L12" s="20" t="s">
        <v>18</v>
      </c>
      <c r="M12" s="20" t="s">
        <v>18</v>
      </c>
      <c r="N12" s="148">
        <f>SUM(I12+J12+K12)/3</f>
        <v>25.06566666666667</v>
      </c>
      <c r="O12" s="85">
        <v>20.8</v>
      </c>
      <c r="P12" s="85">
        <v>26.368</v>
      </c>
      <c r="Q12" s="85">
        <v>23.4</v>
      </c>
      <c r="R12" s="85">
        <v>17.893</v>
      </c>
      <c r="S12" s="85">
        <v>16.667</v>
      </c>
      <c r="T12" s="85">
        <v>27.833</v>
      </c>
      <c r="U12" s="85">
        <v>22.333</v>
      </c>
      <c r="V12" s="117">
        <f>SUM(O12+P12+Q12+R12+S12+T12+U12)/7</f>
        <v>22.184857142857144</v>
      </c>
      <c r="W12" s="114"/>
      <c r="X12" s="114"/>
      <c r="Y12" s="114"/>
      <c r="Z12" s="114"/>
      <c r="AA12" s="114"/>
      <c r="AB12" s="114"/>
      <c r="AC12" s="114"/>
      <c r="AD12" s="118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5"/>
      <c r="AW12" s="145">
        <v>23.626</v>
      </c>
    </row>
    <row r="13" spans="1:49" ht="29.25" customHeight="1">
      <c r="A13" s="175">
        <v>5</v>
      </c>
      <c r="B13" s="136" t="s">
        <v>43</v>
      </c>
      <c r="C13" s="120">
        <v>0</v>
      </c>
      <c r="D13" s="120">
        <v>0</v>
      </c>
      <c r="E13" s="120">
        <v>0</v>
      </c>
      <c r="F13" s="120">
        <v>0</v>
      </c>
      <c r="G13" s="120">
        <v>0</v>
      </c>
      <c r="H13" s="124">
        <v>0</v>
      </c>
      <c r="I13" s="20">
        <v>17.276</v>
      </c>
      <c r="J13" s="20">
        <v>20.875</v>
      </c>
      <c r="K13" s="20">
        <v>23.857</v>
      </c>
      <c r="L13" s="20" t="s">
        <v>18</v>
      </c>
      <c r="M13" s="20" t="s">
        <v>18</v>
      </c>
      <c r="N13" s="125">
        <f>SUM(I13+J13+K13)/3</f>
        <v>20.66933333333333</v>
      </c>
      <c r="O13" s="85">
        <v>25.05</v>
      </c>
      <c r="P13" s="85">
        <v>20.04</v>
      </c>
      <c r="Q13" s="85">
        <v>17.893</v>
      </c>
      <c r="R13" s="85">
        <v>19.286</v>
      </c>
      <c r="S13" s="85">
        <v>21.952</v>
      </c>
      <c r="T13" s="85">
        <v>19.875</v>
      </c>
      <c r="U13" s="85">
        <v>25.05</v>
      </c>
      <c r="V13" s="125">
        <f>SUM(O13+P13+Q13+R13+S13+T13+U13)/7</f>
        <v>21.30657142857143</v>
      </c>
      <c r="W13" s="20">
        <v>26.368</v>
      </c>
      <c r="X13" s="20">
        <v>16.333</v>
      </c>
      <c r="Y13" s="85">
        <v>16.7</v>
      </c>
      <c r="Z13" s="85">
        <v>22.333</v>
      </c>
      <c r="AA13" s="85">
        <v>17.708</v>
      </c>
      <c r="AB13" s="85">
        <v>20.333</v>
      </c>
      <c r="AC13" s="20" t="s">
        <v>18</v>
      </c>
      <c r="AD13" s="117">
        <f>SUM(W13+X13+Y13+Z13+AA13+AB13)/6</f>
        <v>19.9625</v>
      </c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5"/>
      <c r="AW13" s="145">
        <v>20.463</v>
      </c>
    </row>
    <row r="14" spans="1:49" ht="24" customHeight="1">
      <c r="A14" s="175">
        <v>9.14285714285715</v>
      </c>
      <c r="B14" s="136" t="s">
        <v>75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121" t="s">
        <v>104</v>
      </c>
      <c r="I14" s="114"/>
      <c r="J14" s="114"/>
      <c r="K14" s="114"/>
      <c r="L14" s="114"/>
      <c r="M14" s="114"/>
      <c r="N14" s="118"/>
      <c r="O14" s="114"/>
      <c r="P14" s="114"/>
      <c r="Q14" s="114"/>
      <c r="R14" s="114"/>
      <c r="S14" s="114"/>
      <c r="T14" s="114"/>
      <c r="U14" s="114"/>
      <c r="V14" s="118"/>
      <c r="W14" s="114"/>
      <c r="X14" s="114"/>
      <c r="Y14" s="114"/>
      <c r="Z14" s="114"/>
      <c r="AA14" s="114"/>
      <c r="AB14" s="114"/>
      <c r="AC14" s="114"/>
      <c r="AD14" s="118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5"/>
      <c r="AW14" s="146" t="s">
        <v>104</v>
      </c>
    </row>
    <row r="15" spans="1:49" ht="24" customHeight="1">
      <c r="A15" s="175">
        <v>6</v>
      </c>
      <c r="B15" s="133" t="s">
        <v>46</v>
      </c>
      <c r="C15" s="85">
        <v>16.7</v>
      </c>
      <c r="D15" s="120">
        <v>13.917</v>
      </c>
      <c r="E15" s="85">
        <v>15.9</v>
      </c>
      <c r="F15" s="85">
        <v>21.783</v>
      </c>
      <c r="G15" s="20" t="s">
        <v>18</v>
      </c>
      <c r="H15" s="119">
        <f>SUM(C15+D15+E15+F15)/4</f>
        <v>17.075</v>
      </c>
      <c r="I15" s="85">
        <v>14.367</v>
      </c>
      <c r="J15" s="85">
        <v>23.095</v>
      </c>
      <c r="K15" s="85">
        <v>19.905</v>
      </c>
      <c r="L15" s="85" t="s">
        <v>18</v>
      </c>
      <c r="M15" s="85" t="s">
        <v>18</v>
      </c>
      <c r="N15" s="125">
        <f>SUM(I15+J15+K15)/3</f>
        <v>19.122333333333334</v>
      </c>
      <c r="O15" s="114"/>
      <c r="P15" s="114"/>
      <c r="Q15" s="114"/>
      <c r="R15" s="114"/>
      <c r="S15" s="114"/>
      <c r="T15" s="114"/>
      <c r="U15" s="114"/>
      <c r="V15" s="118"/>
      <c r="W15" s="114"/>
      <c r="X15" s="114"/>
      <c r="Y15" s="114"/>
      <c r="Z15" s="114"/>
      <c r="AA15" s="114"/>
      <c r="AB15" s="114"/>
      <c r="AC15" s="114"/>
      <c r="AD15" s="118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5"/>
      <c r="AW15" s="145">
        <v>18.099</v>
      </c>
    </row>
    <row r="16" spans="1:49" ht="24" customHeight="1">
      <c r="A16" s="175">
        <v>9.213133640553</v>
      </c>
      <c r="B16" s="133" t="s">
        <v>59</v>
      </c>
      <c r="C16" s="85">
        <v>12.2</v>
      </c>
      <c r="D16" s="120">
        <v>15.061</v>
      </c>
      <c r="E16" s="85">
        <v>15.656</v>
      </c>
      <c r="F16" s="85">
        <v>14.5</v>
      </c>
      <c r="G16" s="20" t="s">
        <v>18</v>
      </c>
      <c r="H16" s="119">
        <f>SUM(C16+D16+E16+F16)/4</f>
        <v>14.35425</v>
      </c>
      <c r="I16" s="114"/>
      <c r="J16" s="114"/>
      <c r="K16" s="114"/>
      <c r="L16" s="114"/>
      <c r="M16" s="114"/>
      <c r="N16" s="118"/>
      <c r="O16" s="114"/>
      <c r="P16" s="114"/>
      <c r="Q16" s="114"/>
      <c r="R16" s="114"/>
      <c r="S16" s="114"/>
      <c r="T16" s="114"/>
      <c r="U16" s="114"/>
      <c r="V16" s="118"/>
      <c r="W16" s="114"/>
      <c r="X16" s="114"/>
      <c r="Y16" s="114"/>
      <c r="Z16" s="114"/>
      <c r="AA16" s="114"/>
      <c r="AB16" s="114"/>
      <c r="AC16" s="114"/>
      <c r="AD16" s="118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5"/>
      <c r="AW16" s="145">
        <v>14.354</v>
      </c>
    </row>
    <row r="17" spans="1:49" ht="24" customHeight="1">
      <c r="A17" s="175">
        <v>7</v>
      </c>
      <c r="B17" s="137" t="s">
        <v>54</v>
      </c>
      <c r="C17" s="85">
        <v>16.048</v>
      </c>
      <c r="D17" s="120">
        <v>19.542</v>
      </c>
      <c r="E17" s="85">
        <v>20.042</v>
      </c>
      <c r="F17" s="85" t="s">
        <v>18</v>
      </c>
      <c r="G17" s="20" t="s">
        <v>18</v>
      </c>
      <c r="H17" s="126">
        <f>SUM(C17+D17+E17)/3</f>
        <v>18.544</v>
      </c>
      <c r="I17" s="114"/>
      <c r="J17" s="114"/>
      <c r="K17" s="114"/>
      <c r="L17" s="114"/>
      <c r="M17" s="114"/>
      <c r="N17" s="118"/>
      <c r="O17" s="114"/>
      <c r="P17" s="114"/>
      <c r="Q17" s="114"/>
      <c r="R17" s="114"/>
      <c r="S17" s="114"/>
      <c r="T17" s="114"/>
      <c r="U17" s="114"/>
      <c r="V17" s="118"/>
      <c r="W17" s="114"/>
      <c r="X17" s="114"/>
      <c r="Y17" s="114"/>
      <c r="Z17" s="114"/>
      <c r="AA17" s="114"/>
      <c r="AB17" s="114"/>
      <c r="AC17" s="114"/>
      <c r="AD17" s="118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5"/>
      <c r="AW17" s="145">
        <v>18.544</v>
      </c>
    </row>
    <row r="18" spans="1:49" ht="28.5" customHeight="1">
      <c r="A18" s="175">
        <v>12.8571428571429</v>
      </c>
      <c r="B18" s="137" t="s">
        <v>57</v>
      </c>
      <c r="C18" s="85">
        <v>22.773</v>
      </c>
      <c r="D18" s="120">
        <v>20.042</v>
      </c>
      <c r="E18" s="85">
        <v>20.042</v>
      </c>
      <c r="F18" s="85" t="s">
        <v>18</v>
      </c>
      <c r="G18" s="20" t="s">
        <v>18</v>
      </c>
      <c r="H18" s="126">
        <f>SUM(C18+D18+E18)/3</f>
        <v>20.952333333333332</v>
      </c>
      <c r="I18" s="85">
        <v>25.05</v>
      </c>
      <c r="J18" s="85">
        <v>19.208</v>
      </c>
      <c r="K18" s="85">
        <v>20.04</v>
      </c>
      <c r="L18" s="85">
        <v>31.313</v>
      </c>
      <c r="M18" s="20" t="s">
        <v>18</v>
      </c>
      <c r="N18" s="126">
        <f>SUM(I18+J18+K18+L18)/4</f>
        <v>23.90275</v>
      </c>
      <c r="O18" s="85">
        <v>16.222</v>
      </c>
      <c r="P18" s="85">
        <v>20.375</v>
      </c>
      <c r="Q18" s="85">
        <v>16.567</v>
      </c>
      <c r="R18" s="85">
        <v>22.773</v>
      </c>
      <c r="S18" s="85">
        <v>25.05</v>
      </c>
      <c r="T18" s="85">
        <v>18.556</v>
      </c>
      <c r="U18" s="85">
        <v>19.444</v>
      </c>
      <c r="V18" s="125">
        <f>SUM(O18+P18+Q18+R18+U18+T18)/7</f>
        <v>16.276714285714284</v>
      </c>
      <c r="W18" s="114"/>
      <c r="X18" s="114"/>
      <c r="Y18" s="114"/>
      <c r="Z18" s="114"/>
      <c r="AA18" s="114"/>
      <c r="AB18" s="114"/>
      <c r="AC18" s="114"/>
      <c r="AD18" s="118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5"/>
      <c r="AW18" s="145">
        <v>20.377</v>
      </c>
    </row>
    <row r="19" spans="1:49" ht="24" customHeight="1">
      <c r="A19" s="175">
        <v>8</v>
      </c>
      <c r="B19" s="138" t="s">
        <v>89</v>
      </c>
      <c r="C19" s="85">
        <v>9.2</v>
      </c>
      <c r="D19" s="120">
        <v>17.708</v>
      </c>
      <c r="E19" s="85">
        <v>17.542</v>
      </c>
      <c r="F19" s="85" t="s">
        <v>18</v>
      </c>
      <c r="G19" s="20" t="s">
        <v>18</v>
      </c>
      <c r="H19" s="127">
        <f>SUM(C19+D19+E19)/3</f>
        <v>14.816666666666668</v>
      </c>
      <c r="I19" s="114"/>
      <c r="J19" s="114"/>
      <c r="K19" s="114"/>
      <c r="L19" s="114"/>
      <c r="M19" s="114"/>
      <c r="N19" s="118"/>
      <c r="O19" s="114"/>
      <c r="P19" s="114"/>
      <c r="Q19" s="114"/>
      <c r="R19" s="114"/>
      <c r="S19" s="114"/>
      <c r="T19" s="114"/>
      <c r="U19" s="114"/>
      <c r="V19" s="118"/>
      <c r="W19" s="114"/>
      <c r="X19" s="114"/>
      <c r="Y19" s="114"/>
      <c r="Z19" s="114"/>
      <c r="AA19" s="114"/>
      <c r="AB19" s="114"/>
      <c r="AC19" s="114"/>
      <c r="AD19" s="118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5"/>
      <c r="AW19" s="145">
        <v>14.817</v>
      </c>
    </row>
    <row r="20" spans="1:49" ht="24" customHeight="1">
      <c r="A20" s="175">
        <v>14.7142857142857</v>
      </c>
      <c r="B20" s="138" t="s">
        <v>81</v>
      </c>
      <c r="C20" s="85">
        <v>29.471</v>
      </c>
      <c r="D20" s="120">
        <v>23.857</v>
      </c>
      <c r="E20" s="85">
        <v>19.269</v>
      </c>
      <c r="F20" s="85" t="s">
        <v>18</v>
      </c>
      <c r="G20" s="20" t="s">
        <v>18</v>
      </c>
      <c r="H20" s="127">
        <f>SUM(C20+D20+E20)/3</f>
        <v>24.199</v>
      </c>
      <c r="I20" s="85">
        <v>19.857</v>
      </c>
      <c r="J20" s="85">
        <v>20.875</v>
      </c>
      <c r="K20" s="85">
        <v>18.407</v>
      </c>
      <c r="L20" s="85">
        <v>30.733</v>
      </c>
      <c r="M20" s="85" t="s">
        <v>18</v>
      </c>
      <c r="N20" s="126">
        <f>SUM(I20+J20+K20+L20)/4</f>
        <v>22.468</v>
      </c>
      <c r="O20" s="114"/>
      <c r="P20" s="114"/>
      <c r="Q20" s="114"/>
      <c r="R20" s="114"/>
      <c r="S20" s="114"/>
      <c r="T20" s="114"/>
      <c r="U20" s="114"/>
      <c r="V20" s="118"/>
      <c r="W20" s="114"/>
      <c r="X20" s="114"/>
      <c r="Y20" s="114"/>
      <c r="Z20" s="114"/>
      <c r="AA20" s="114"/>
      <c r="AB20" s="114"/>
      <c r="AC20" s="114"/>
      <c r="AD20" s="118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5"/>
      <c r="AW20" s="145">
        <v>23.334</v>
      </c>
    </row>
    <row r="21" spans="1:49" ht="24" customHeight="1">
      <c r="A21" s="175">
        <v>9</v>
      </c>
      <c r="B21" s="149" t="s">
        <v>86</v>
      </c>
      <c r="C21" s="120">
        <v>0</v>
      </c>
      <c r="D21" s="120">
        <v>0</v>
      </c>
      <c r="E21" s="120">
        <v>0</v>
      </c>
      <c r="F21" s="120">
        <v>0</v>
      </c>
      <c r="G21" s="120">
        <v>0</v>
      </c>
      <c r="H21" s="150">
        <f>SUM(C21+D21+E21)/3</f>
        <v>0</v>
      </c>
      <c r="I21" s="20">
        <v>20.875</v>
      </c>
      <c r="J21" s="85">
        <v>26.368</v>
      </c>
      <c r="K21" s="20">
        <v>20.875</v>
      </c>
      <c r="L21" s="20" t="s">
        <v>18</v>
      </c>
      <c r="M21" s="20" t="s">
        <v>18</v>
      </c>
      <c r="N21" s="150">
        <f>SUM(I21+J21+K21)/3</f>
        <v>22.706</v>
      </c>
      <c r="O21" s="85">
        <v>33.4</v>
      </c>
      <c r="P21" s="85">
        <v>29.471</v>
      </c>
      <c r="Q21" s="85">
        <v>22.773</v>
      </c>
      <c r="R21" s="85">
        <v>29.471</v>
      </c>
      <c r="S21" s="85" t="s">
        <v>18</v>
      </c>
      <c r="T21" s="85" t="s">
        <v>18</v>
      </c>
      <c r="U21" s="85" t="s">
        <v>18</v>
      </c>
      <c r="V21" s="150">
        <f>SUM(O21+P21+Q21+R21)/4</f>
        <v>28.77875</v>
      </c>
      <c r="W21" s="85">
        <v>27.833</v>
      </c>
      <c r="X21" s="85">
        <v>33.4</v>
      </c>
      <c r="Y21" s="85">
        <v>27.833</v>
      </c>
      <c r="Z21" s="85">
        <v>31.313</v>
      </c>
      <c r="AA21" s="85" t="s">
        <v>18</v>
      </c>
      <c r="AB21" s="85" t="s">
        <v>18</v>
      </c>
      <c r="AC21" s="85" t="s">
        <v>18</v>
      </c>
      <c r="AD21" s="150">
        <f>SUM(W21+X21+Y21+Z21)/4</f>
        <v>30.09475</v>
      </c>
      <c r="AE21" s="85">
        <v>19</v>
      </c>
      <c r="AF21" s="85">
        <v>24.222</v>
      </c>
      <c r="AG21" s="85">
        <v>31.313</v>
      </c>
      <c r="AH21" s="85">
        <v>26.722</v>
      </c>
      <c r="AI21" s="20">
        <v>33.333</v>
      </c>
      <c r="AJ21" s="20">
        <v>31.313</v>
      </c>
      <c r="AK21" s="20">
        <v>20.458</v>
      </c>
      <c r="AL21" s="117">
        <f>SUM(AE21+AF21+AG21+AH21+AI21+AJ21+AK21)/7</f>
        <v>26.622999999999998</v>
      </c>
      <c r="AM21" s="114"/>
      <c r="AN21" s="114"/>
      <c r="AO21" s="114"/>
      <c r="AP21" s="114"/>
      <c r="AQ21" s="114"/>
      <c r="AR21" s="114"/>
      <c r="AS21" s="114"/>
      <c r="AT21" s="114"/>
      <c r="AU21" s="114"/>
      <c r="AV21" s="115"/>
      <c r="AW21" s="145">
        <v>27.051</v>
      </c>
    </row>
    <row r="22" spans="1:49" ht="24" customHeight="1">
      <c r="A22" s="175">
        <v>16.5714285714286</v>
      </c>
      <c r="B22" s="149" t="s">
        <v>67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121" t="s">
        <v>104</v>
      </c>
      <c r="I22" s="114"/>
      <c r="J22" s="114"/>
      <c r="K22" s="114"/>
      <c r="L22" s="114"/>
      <c r="M22" s="114"/>
      <c r="N22" s="118"/>
      <c r="O22" s="114"/>
      <c r="P22" s="114"/>
      <c r="Q22" s="114"/>
      <c r="R22" s="114"/>
      <c r="S22" s="114"/>
      <c r="T22" s="114"/>
      <c r="U22" s="114"/>
      <c r="V22" s="118"/>
      <c r="W22" s="114"/>
      <c r="X22" s="114"/>
      <c r="Y22" s="114"/>
      <c r="Z22" s="114"/>
      <c r="AA22" s="114"/>
      <c r="AB22" s="114"/>
      <c r="AC22" s="114"/>
      <c r="AD22" s="118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5"/>
      <c r="AW22" s="146" t="s">
        <v>104</v>
      </c>
    </row>
    <row r="23" spans="1:49" ht="24" customHeight="1">
      <c r="A23" s="175">
        <v>10</v>
      </c>
      <c r="B23" s="135" t="s">
        <v>60</v>
      </c>
      <c r="C23" s="85">
        <v>14.735</v>
      </c>
      <c r="D23" s="85">
        <v>23.857</v>
      </c>
      <c r="E23" s="85">
        <v>19.208</v>
      </c>
      <c r="F23" s="85">
        <v>16.5</v>
      </c>
      <c r="G23" s="85">
        <v>19.269</v>
      </c>
      <c r="H23" s="123">
        <f>SUM(G23+C23+D23+F23+E23)/5</f>
        <v>18.7138</v>
      </c>
      <c r="I23" s="20">
        <v>17.524</v>
      </c>
      <c r="J23" s="85">
        <v>19.429</v>
      </c>
      <c r="K23" s="20">
        <v>21.381</v>
      </c>
      <c r="L23" s="20" t="s">
        <v>18</v>
      </c>
      <c r="M23" s="20" t="s">
        <v>18</v>
      </c>
      <c r="N23" s="150">
        <f>SUM(I23+J23+K23)/3</f>
        <v>19.444666666666667</v>
      </c>
      <c r="O23" s="114"/>
      <c r="P23" s="114"/>
      <c r="Q23" s="114"/>
      <c r="R23" s="114"/>
      <c r="S23" s="114"/>
      <c r="T23" s="114"/>
      <c r="U23" s="114"/>
      <c r="V23" s="118"/>
      <c r="W23" s="114"/>
      <c r="X23" s="114"/>
      <c r="Y23" s="114"/>
      <c r="Z23" s="114"/>
      <c r="AA23" s="114"/>
      <c r="AB23" s="114"/>
      <c r="AC23" s="114"/>
      <c r="AD23" s="118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5"/>
      <c r="AW23" s="145">
        <v>19.08</v>
      </c>
    </row>
    <row r="24" spans="1:49" ht="24" customHeight="1">
      <c r="A24" s="175">
        <v>18.4285714285714</v>
      </c>
      <c r="B24" s="135" t="s">
        <v>78</v>
      </c>
      <c r="C24" s="85">
        <v>13</v>
      </c>
      <c r="D24" s="85">
        <v>21.667</v>
      </c>
      <c r="E24" s="85">
        <v>22.773</v>
      </c>
      <c r="F24" s="85">
        <v>15.656</v>
      </c>
      <c r="G24" s="20">
        <v>19.208</v>
      </c>
      <c r="H24" s="123">
        <f>SUM(G24+C24+D24+F24+E24)/5</f>
        <v>18.4608</v>
      </c>
      <c r="I24" s="114"/>
      <c r="J24" s="114"/>
      <c r="K24" s="114"/>
      <c r="L24" s="114"/>
      <c r="M24" s="114"/>
      <c r="N24" s="118"/>
      <c r="O24" s="114"/>
      <c r="P24" s="114"/>
      <c r="Q24" s="114"/>
      <c r="R24" s="114"/>
      <c r="S24" s="114"/>
      <c r="T24" s="114"/>
      <c r="U24" s="114"/>
      <c r="V24" s="118"/>
      <c r="W24" s="114"/>
      <c r="X24" s="114"/>
      <c r="Y24" s="114"/>
      <c r="Z24" s="114"/>
      <c r="AA24" s="114"/>
      <c r="AB24" s="114"/>
      <c r="AC24" s="114"/>
      <c r="AD24" s="118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5"/>
      <c r="AW24" s="145">
        <v>18.461</v>
      </c>
    </row>
    <row r="25" spans="1:49" ht="24" customHeight="1">
      <c r="A25" s="175">
        <v>11</v>
      </c>
      <c r="B25" s="152" t="s">
        <v>68</v>
      </c>
      <c r="C25" s="85">
        <v>13.184</v>
      </c>
      <c r="D25" s="85">
        <v>14.542</v>
      </c>
      <c r="E25" s="85">
        <v>18.375</v>
      </c>
      <c r="F25" s="85">
        <v>8.719</v>
      </c>
      <c r="G25" s="20" t="s">
        <v>18</v>
      </c>
      <c r="H25" s="153">
        <f>SUM(C25+D25+E25+F25)/4</f>
        <v>13.705</v>
      </c>
      <c r="I25" s="114"/>
      <c r="J25" s="114"/>
      <c r="K25" s="114"/>
      <c r="L25" s="114"/>
      <c r="M25" s="114"/>
      <c r="N25" s="118"/>
      <c r="O25" s="114"/>
      <c r="P25" s="114"/>
      <c r="Q25" s="114"/>
      <c r="R25" s="114"/>
      <c r="S25" s="114"/>
      <c r="T25" s="114"/>
      <c r="U25" s="114"/>
      <c r="V25" s="118"/>
      <c r="W25" s="114"/>
      <c r="X25" s="114"/>
      <c r="Y25" s="114"/>
      <c r="Z25" s="114"/>
      <c r="AA25" s="114"/>
      <c r="AB25" s="114"/>
      <c r="AC25" s="114"/>
      <c r="AD25" s="118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5"/>
      <c r="AW25" s="145">
        <v>13.705</v>
      </c>
    </row>
    <row r="26" spans="1:49" ht="24" customHeight="1">
      <c r="A26" s="175">
        <v>20.2857142857143</v>
      </c>
      <c r="B26" s="152" t="s">
        <v>76</v>
      </c>
      <c r="C26" s="20">
        <v>12.641</v>
      </c>
      <c r="D26" s="85">
        <v>20.875</v>
      </c>
      <c r="E26" s="20">
        <v>18.556</v>
      </c>
      <c r="F26" s="85">
        <v>9.109</v>
      </c>
      <c r="G26" s="20" t="s">
        <v>18</v>
      </c>
      <c r="H26" s="153">
        <f>SUM(C26+D26+E26+F26)/4</f>
        <v>15.295250000000001</v>
      </c>
      <c r="I26" s="85">
        <v>16.7</v>
      </c>
      <c r="J26" s="85">
        <v>17.259</v>
      </c>
      <c r="K26" s="20">
        <v>22.773</v>
      </c>
      <c r="L26" s="85">
        <v>16.7</v>
      </c>
      <c r="M26" s="85" t="s">
        <v>18</v>
      </c>
      <c r="N26" s="153">
        <f>SUM(I26+J26+K26+L26)/4</f>
        <v>18.358</v>
      </c>
      <c r="O26" s="85">
        <v>15.333</v>
      </c>
      <c r="P26" s="85">
        <v>16</v>
      </c>
      <c r="Q26" s="85">
        <v>22.143</v>
      </c>
      <c r="R26" s="85">
        <v>15.111</v>
      </c>
      <c r="S26" s="85" t="s">
        <v>18</v>
      </c>
      <c r="T26" s="85" t="s">
        <v>18</v>
      </c>
      <c r="U26" s="85" t="s">
        <v>18</v>
      </c>
      <c r="V26" s="150">
        <f>SUM(O26+P26+Q26+R26)/4</f>
        <v>17.14675</v>
      </c>
      <c r="W26" s="114"/>
      <c r="X26" s="114"/>
      <c r="Y26" s="114"/>
      <c r="Z26" s="114"/>
      <c r="AA26" s="114"/>
      <c r="AB26" s="114"/>
      <c r="AC26" s="114"/>
      <c r="AD26" s="118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5"/>
      <c r="AW26" s="145">
        <v>16.933</v>
      </c>
    </row>
    <row r="27" spans="1:49" ht="24" customHeight="1">
      <c r="A27" s="175">
        <v>12</v>
      </c>
      <c r="B27" s="154" t="s">
        <v>80</v>
      </c>
      <c r="C27" s="20">
        <v>17.074</v>
      </c>
      <c r="D27" s="85">
        <v>15.633</v>
      </c>
      <c r="E27" s="85">
        <v>14.758</v>
      </c>
      <c r="F27" s="85" t="s">
        <v>18</v>
      </c>
      <c r="G27" s="20" t="s">
        <v>18</v>
      </c>
      <c r="H27" s="155">
        <f>SUM(C27+D27+E27)/3</f>
        <v>15.821666666666667</v>
      </c>
      <c r="I27" s="114"/>
      <c r="J27" s="114"/>
      <c r="K27" s="114"/>
      <c r="L27" s="114"/>
      <c r="M27" s="114"/>
      <c r="N27" s="118"/>
      <c r="O27" s="114"/>
      <c r="P27" s="114"/>
      <c r="Q27" s="114"/>
      <c r="R27" s="114"/>
      <c r="S27" s="114"/>
      <c r="T27" s="114"/>
      <c r="U27" s="114"/>
      <c r="V27" s="118"/>
      <c r="W27" s="114"/>
      <c r="X27" s="114"/>
      <c r="Y27" s="114"/>
      <c r="Z27" s="114"/>
      <c r="AA27" s="114"/>
      <c r="AB27" s="114"/>
      <c r="AC27" s="114"/>
      <c r="AD27" s="118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5"/>
      <c r="AW27" s="145">
        <v>15.822</v>
      </c>
    </row>
    <row r="28" spans="1:49" ht="24" customHeight="1">
      <c r="A28" s="175">
        <v>22.1428571428572</v>
      </c>
      <c r="B28" s="154" t="s">
        <v>66</v>
      </c>
      <c r="C28" s="20">
        <v>17.893</v>
      </c>
      <c r="D28" s="85">
        <v>17.276</v>
      </c>
      <c r="E28" s="85">
        <v>15.656</v>
      </c>
      <c r="F28" s="85" t="s">
        <v>18</v>
      </c>
      <c r="G28" s="20" t="s">
        <v>18</v>
      </c>
      <c r="H28" s="155">
        <f>SUM(C28+D28+E28)/3</f>
        <v>16.941666666666666</v>
      </c>
      <c r="I28" s="20">
        <v>16.852</v>
      </c>
      <c r="J28" s="85">
        <v>17.276</v>
      </c>
      <c r="K28" s="85">
        <v>15.81</v>
      </c>
      <c r="L28" s="85">
        <v>16.033</v>
      </c>
      <c r="M28" s="85" t="s">
        <v>18</v>
      </c>
      <c r="N28" s="153">
        <f>SUM(I28+J28+K28+L28)/4</f>
        <v>16.49275</v>
      </c>
      <c r="O28" s="114"/>
      <c r="P28" s="114"/>
      <c r="Q28" s="114"/>
      <c r="R28" s="114"/>
      <c r="S28" s="114"/>
      <c r="T28" s="114"/>
      <c r="U28" s="114"/>
      <c r="V28" s="118"/>
      <c r="W28" s="114"/>
      <c r="X28" s="114"/>
      <c r="Y28" s="114"/>
      <c r="Z28" s="114"/>
      <c r="AA28" s="114"/>
      <c r="AB28" s="114"/>
      <c r="AC28" s="114"/>
      <c r="AD28" s="118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5"/>
      <c r="AW28" s="145">
        <v>16.718</v>
      </c>
    </row>
    <row r="29" spans="1:49" ht="24" customHeight="1">
      <c r="A29" s="175">
        <v>13</v>
      </c>
      <c r="B29" s="132" t="s">
        <v>87</v>
      </c>
      <c r="C29" s="20">
        <v>15.656</v>
      </c>
      <c r="D29" s="85">
        <v>23.857</v>
      </c>
      <c r="E29" s="85">
        <v>18.556</v>
      </c>
      <c r="F29" s="85" t="s">
        <v>18</v>
      </c>
      <c r="G29" s="20" t="s">
        <v>18</v>
      </c>
      <c r="H29" s="117">
        <f aca="true" t="shared" si="0" ref="H29:H36">SUM(C29+D29+E29)/3</f>
        <v>19.356333333333335</v>
      </c>
      <c r="I29" s="20">
        <v>21.783</v>
      </c>
      <c r="J29" s="85">
        <v>16.161</v>
      </c>
      <c r="K29" s="20">
        <v>18.556</v>
      </c>
      <c r="L29" s="20" t="s">
        <v>18</v>
      </c>
      <c r="M29" s="20" t="s">
        <v>18</v>
      </c>
      <c r="N29" s="117">
        <f>SUM(I29+J29+K29)/3</f>
        <v>18.833333333333332</v>
      </c>
      <c r="O29" s="85">
        <v>27.833</v>
      </c>
      <c r="P29" s="85">
        <v>20.875</v>
      </c>
      <c r="Q29" s="85">
        <v>21</v>
      </c>
      <c r="R29" s="85">
        <v>20.04</v>
      </c>
      <c r="S29" s="85">
        <v>21.783</v>
      </c>
      <c r="T29" s="85" t="s">
        <v>18</v>
      </c>
      <c r="U29" s="85" t="s">
        <v>18</v>
      </c>
      <c r="V29" s="117">
        <f>SUM(O29+P29+Q29+R29+S29)/5</f>
        <v>22.306199999999997</v>
      </c>
      <c r="W29" s="85">
        <v>17.167</v>
      </c>
      <c r="X29" s="85">
        <v>20.2</v>
      </c>
      <c r="Y29" s="85">
        <v>25.611</v>
      </c>
      <c r="Z29" s="85">
        <v>20.2</v>
      </c>
      <c r="AA29" s="85" t="s">
        <v>18</v>
      </c>
      <c r="AB29" s="85" t="s">
        <v>18</v>
      </c>
      <c r="AC29" s="85" t="s">
        <v>18</v>
      </c>
      <c r="AD29" s="150">
        <f>SUM(W29+X29+Y29+Z29)/4</f>
        <v>20.794500000000003</v>
      </c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5"/>
      <c r="AW29" s="145">
        <v>20.322</v>
      </c>
    </row>
    <row r="30" spans="1:49" ht="24" customHeight="1">
      <c r="A30" s="175">
        <v>24</v>
      </c>
      <c r="B30" s="132" t="s">
        <v>90</v>
      </c>
      <c r="C30" s="20">
        <v>16.033</v>
      </c>
      <c r="D30" s="85">
        <v>17.286</v>
      </c>
      <c r="E30" s="85">
        <v>18.333</v>
      </c>
      <c r="F30" s="85" t="s">
        <v>18</v>
      </c>
      <c r="G30" s="20" t="s">
        <v>18</v>
      </c>
      <c r="H30" s="117">
        <f t="shared" si="0"/>
        <v>17.217333333333332</v>
      </c>
      <c r="I30" s="114"/>
      <c r="J30" s="114"/>
      <c r="K30" s="114"/>
      <c r="L30" s="114"/>
      <c r="M30" s="114"/>
      <c r="N30" s="118"/>
      <c r="O30" s="114"/>
      <c r="P30" s="114"/>
      <c r="Q30" s="114"/>
      <c r="R30" s="114"/>
      <c r="S30" s="114"/>
      <c r="T30" s="114"/>
      <c r="U30" s="114"/>
      <c r="V30" s="118"/>
      <c r="W30" s="114"/>
      <c r="X30" s="114"/>
      <c r="Y30" s="114"/>
      <c r="Z30" s="114"/>
      <c r="AA30" s="114"/>
      <c r="AB30" s="114"/>
      <c r="AC30" s="114"/>
      <c r="AD30" s="118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5"/>
      <c r="AW30" s="145">
        <v>17.217</v>
      </c>
    </row>
    <row r="31" spans="1:49" ht="24" customHeight="1">
      <c r="A31" s="175">
        <v>14</v>
      </c>
      <c r="B31" s="136" t="s">
        <v>77</v>
      </c>
      <c r="C31" s="20">
        <v>17.893</v>
      </c>
      <c r="D31" s="85">
        <v>20.04</v>
      </c>
      <c r="E31" s="85">
        <v>13.541</v>
      </c>
      <c r="F31" s="85" t="s">
        <v>18</v>
      </c>
      <c r="G31" s="20" t="s">
        <v>18</v>
      </c>
      <c r="H31" s="125">
        <f t="shared" si="0"/>
        <v>17.158</v>
      </c>
      <c r="I31" s="20">
        <v>18.381</v>
      </c>
      <c r="J31" s="85">
        <v>14.697</v>
      </c>
      <c r="K31" s="20">
        <v>20.708</v>
      </c>
      <c r="L31" s="20" t="s">
        <v>18</v>
      </c>
      <c r="M31" s="20" t="s">
        <v>18</v>
      </c>
      <c r="N31" s="117">
        <f>SUM(I31+J31+K31)/3</f>
        <v>17.92866666666667</v>
      </c>
      <c r="O31" s="114"/>
      <c r="P31" s="114"/>
      <c r="Q31" s="114"/>
      <c r="R31" s="114"/>
      <c r="S31" s="114"/>
      <c r="T31" s="114"/>
      <c r="U31" s="114"/>
      <c r="V31" s="118"/>
      <c r="W31" s="114"/>
      <c r="X31" s="114"/>
      <c r="Y31" s="114"/>
      <c r="Z31" s="114"/>
      <c r="AA31" s="114"/>
      <c r="AB31" s="114"/>
      <c r="AC31" s="114"/>
      <c r="AD31" s="118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5"/>
      <c r="AW31" s="145">
        <v>17.544</v>
      </c>
    </row>
    <row r="32" spans="1:49" ht="24" customHeight="1">
      <c r="A32" s="175">
        <v>25.8571428571429</v>
      </c>
      <c r="B32" s="136" t="s">
        <v>91</v>
      </c>
      <c r="C32" s="20">
        <v>13.741</v>
      </c>
      <c r="D32" s="85">
        <v>14.481</v>
      </c>
      <c r="E32" s="85">
        <v>13.528</v>
      </c>
      <c r="F32" s="85" t="s">
        <v>18</v>
      </c>
      <c r="G32" s="20" t="s">
        <v>18</v>
      </c>
      <c r="H32" s="125">
        <f t="shared" si="0"/>
        <v>13.916666666666666</v>
      </c>
      <c r="I32" s="114"/>
      <c r="J32" s="114"/>
      <c r="K32" s="114"/>
      <c r="L32" s="114"/>
      <c r="M32" s="114"/>
      <c r="N32" s="118"/>
      <c r="O32" s="114"/>
      <c r="P32" s="114"/>
      <c r="Q32" s="114"/>
      <c r="R32" s="114"/>
      <c r="S32" s="114"/>
      <c r="T32" s="114"/>
      <c r="U32" s="114"/>
      <c r="V32" s="118"/>
      <c r="W32" s="114"/>
      <c r="X32" s="114"/>
      <c r="Y32" s="114"/>
      <c r="Z32" s="114"/>
      <c r="AA32" s="114"/>
      <c r="AB32" s="114"/>
      <c r="AC32" s="114"/>
      <c r="AD32" s="118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5"/>
      <c r="AW32" s="145">
        <v>13.917</v>
      </c>
    </row>
    <row r="33" spans="1:49" ht="24" customHeight="1">
      <c r="A33" s="175">
        <v>15</v>
      </c>
      <c r="B33" s="149" t="s">
        <v>49</v>
      </c>
      <c r="C33" s="20">
        <v>22.773</v>
      </c>
      <c r="D33" s="85">
        <v>20.875</v>
      </c>
      <c r="E33" s="85">
        <v>16.917</v>
      </c>
      <c r="F33" s="85">
        <v>17.276</v>
      </c>
      <c r="G33" s="20" t="s">
        <v>18</v>
      </c>
      <c r="H33" s="150">
        <f>SUM(C33+D33+E33+F33)/4</f>
        <v>19.46025</v>
      </c>
      <c r="I33" s="20">
        <v>12.381</v>
      </c>
      <c r="J33" s="85">
        <v>14.879</v>
      </c>
      <c r="K33" s="85">
        <v>14.735</v>
      </c>
      <c r="L33" s="85">
        <v>15.061</v>
      </c>
      <c r="M33" s="85" t="s">
        <v>18</v>
      </c>
      <c r="N33" s="150">
        <f>SUM(I33+J33+K33+L33)/4</f>
        <v>14.264</v>
      </c>
      <c r="O33" s="114"/>
      <c r="P33" s="114"/>
      <c r="Q33" s="114"/>
      <c r="R33" s="114"/>
      <c r="S33" s="114"/>
      <c r="T33" s="114"/>
      <c r="U33" s="114"/>
      <c r="V33" s="118"/>
      <c r="W33" s="114"/>
      <c r="X33" s="114"/>
      <c r="Y33" s="114"/>
      <c r="Z33" s="114"/>
      <c r="AA33" s="114"/>
      <c r="AB33" s="114"/>
      <c r="AC33" s="114"/>
      <c r="AD33" s="118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5"/>
      <c r="AW33" s="145">
        <v>16.862</v>
      </c>
    </row>
    <row r="34" spans="1:49" ht="24" customHeight="1">
      <c r="A34" s="175">
        <v>27.7142857142857</v>
      </c>
      <c r="B34" s="149" t="s">
        <v>64</v>
      </c>
      <c r="C34" s="20">
        <v>19.542</v>
      </c>
      <c r="D34" s="85">
        <v>19.762</v>
      </c>
      <c r="E34" s="85">
        <v>20.04</v>
      </c>
      <c r="F34" s="85">
        <v>17.963</v>
      </c>
      <c r="G34" s="20" t="s">
        <v>18</v>
      </c>
      <c r="H34" s="150">
        <f>SUM(C34+D34+E34+F34)/4</f>
        <v>19.32675</v>
      </c>
      <c r="I34" s="114"/>
      <c r="J34" s="114"/>
      <c r="K34" s="114"/>
      <c r="L34" s="114"/>
      <c r="M34" s="114"/>
      <c r="N34" s="118"/>
      <c r="O34" s="114"/>
      <c r="P34" s="114"/>
      <c r="Q34" s="114"/>
      <c r="R34" s="114"/>
      <c r="S34" s="114"/>
      <c r="T34" s="114"/>
      <c r="U34" s="114"/>
      <c r="V34" s="118"/>
      <c r="W34" s="114"/>
      <c r="X34" s="114"/>
      <c r="Y34" s="114"/>
      <c r="Z34" s="114"/>
      <c r="AA34" s="114"/>
      <c r="AB34" s="114"/>
      <c r="AC34" s="114"/>
      <c r="AD34" s="118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5"/>
      <c r="AW34" s="145">
        <v>19.327</v>
      </c>
    </row>
    <row r="35" spans="1:49" ht="24" customHeight="1">
      <c r="A35" s="175">
        <v>16</v>
      </c>
      <c r="B35" s="151" t="s">
        <v>106</v>
      </c>
      <c r="C35" s="20">
        <v>14.455</v>
      </c>
      <c r="D35" s="85">
        <v>16.233</v>
      </c>
      <c r="E35" s="85">
        <v>18.333</v>
      </c>
      <c r="F35" s="85" t="s">
        <v>18</v>
      </c>
      <c r="G35" s="20" t="s">
        <v>18</v>
      </c>
      <c r="H35" s="156">
        <f t="shared" si="0"/>
        <v>16.340333333333334</v>
      </c>
      <c r="I35" s="114"/>
      <c r="J35" s="114"/>
      <c r="K35" s="114"/>
      <c r="L35" s="114"/>
      <c r="M35" s="114"/>
      <c r="N35" s="118"/>
      <c r="O35" s="114"/>
      <c r="P35" s="114"/>
      <c r="Q35" s="114"/>
      <c r="R35" s="114"/>
      <c r="S35" s="114"/>
      <c r="T35" s="114"/>
      <c r="U35" s="114"/>
      <c r="V35" s="118"/>
      <c r="W35" s="114"/>
      <c r="X35" s="114"/>
      <c r="Y35" s="114"/>
      <c r="Z35" s="114"/>
      <c r="AA35" s="114"/>
      <c r="AB35" s="114"/>
      <c r="AC35" s="114"/>
      <c r="AD35" s="118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5"/>
      <c r="AW35" s="145">
        <v>16.34</v>
      </c>
    </row>
    <row r="36" spans="1:49" ht="24" customHeight="1">
      <c r="A36" s="175">
        <v>29.5714285714286</v>
      </c>
      <c r="B36" s="151" t="s">
        <v>42</v>
      </c>
      <c r="C36" s="20">
        <v>15.182</v>
      </c>
      <c r="D36" s="85">
        <v>16.161</v>
      </c>
      <c r="E36" s="85">
        <v>21.783</v>
      </c>
      <c r="F36" s="85" t="s">
        <v>18</v>
      </c>
      <c r="G36" s="20" t="s">
        <v>18</v>
      </c>
      <c r="H36" s="156">
        <f t="shared" si="0"/>
        <v>17.70866666666667</v>
      </c>
      <c r="I36" s="20">
        <v>20.875</v>
      </c>
      <c r="J36" s="85">
        <v>15.182</v>
      </c>
      <c r="K36" s="85">
        <v>14.939</v>
      </c>
      <c r="L36" s="85">
        <v>16.161</v>
      </c>
      <c r="M36" s="85" t="s">
        <v>18</v>
      </c>
      <c r="N36" s="150">
        <f>SUM(I36+J36+K36+L36)/4</f>
        <v>16.789250000000003</v>
      </c>
      <c r="O36" s="85">
        <v>18</v>
      </c>
      <c r="P36" s="85">
        <v>19.542</v>
      </c>
      <c r="Q36" s="85">
        <v>23.857</v>
      </c>
      <c r="R36" s="85">
        <v>17.815</v>
      </c>
      <c r="S36" s="85">
        <v>20.81</v>
      </c>
      <c r="T36" s="85" t="s">
        <v>18</v>
      </c>
      <c r="U36" s="85" t="s">
        <v>18</v>
      </c>
      <c r="V36" s="117">
        <f>SUM(O36+P36+Q36+R36+S36)/5</f>
        <v>20.0048</v>
      </c>
      <c r="W36" s="114"/>
      <c r="X36" s="114"/>
      <c r="Y36" s="114"/>
      <c r="Z36" s="114"/>
      <c r="AA36" s="114"/>
      <c r="AB36" s="114"/>
      <c r="AC36" s="114"/>
      <c r="AD36" s="118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5"/>
      <c r="AW36" s="145">
        <v>18.168</v>
      </c>
    </row>
    <row r="37" spans="1:49" ht="24" customHeight="1">
      <c r="A37" s="175">
        <v>17</v>
      </c>
      <c r="B37" s="157" t="s">
        <v>36</v>
      </c>
      <c r="C37" s="120">
        <v>0</v>
      </c>
      <c r="D37" s="120">
        <v>0</v>
      </c>
      <c r="E37" s="120">
        <v>0</v>
      </c>
      <c r="F37" s="85">
        <v>0</v>
      </c>
      <c r="G37" s="85">
        <v>0</v>
      </c>
      <c r="H37" s="158">
        <v>0</v>
      </c>
      <c r="I37" s="20">
        <v>27.833</v>
      </c>
      <c r="J37" s="85">
        <v>18.556</v>
      </c>
      <c r="K37" s="20">
        <v>22.773</v>
      </c>
      <c r="L37" s="20" t="s">
        <v>18</v>
      </c>
      <c r="M37" s="20" t="s">
        <v>18</v>
      </c>
      <c r="N37" s="158">
        <f>SUM(I37+J37+K37)/3</f>
        <v>23.054</v>
      </c>
      <c r="O37" s="85">
        <v>23.857</v>
      </c>
      <c r="P37" s="85">
        <v>17.276</v>
      </c>
      <c r="Q37" s="85">
        <v>20.875</v>
      </c>
      <c r="R37" s="85">
        <v>14.148</v>
      </c>
      <c r="S37" s="85">
        <v>13</v>
      </c>
      <c r="T37" s="85">
        <v>16.778</v>
      </c>
      <c r="U37" s="20">
        <v>19.269</v>
      </c>
      <c r="V37" s="158">
        <f>SUM(O37+P37+Q37+R37+S37+T37+U37)/7</f>
        <v>17.886142857142858</v>
      </c>
      <c r="W37" s="20">
        <v>16.167</v>
      </c>
      <c r="X37" s="20">
        <v>20.042</v>
      </c>
      <c r="Y37" s="85">
        <v>21.783</v>
      </c>
      <c r="Z37" s="85">
        <v>26.917</v>
      </c>
      <c r="AA37" s="85">
        <v>20.875</v>
      </c>
      <c r="AB37" s="85">
        <v>19.269</v>
      </c>
      <c r="AC37" s="85">
        <v>20.875</v>
      </c>
      <c r="AD37" s="158">
        <f>SUM(W37+X37+Y37+Z37+AA37+AB37+AC37)/7</f>
        <v>20.846857142857143</v>
      </c>
      <c r="AE37" s="20">
        <v>27.833</v>
      </c>
      <c r="AF37" s="85">
        <v>20.278</v>
      </c>
      <c r="AG37" s="85">
        <v>20.762</v>
      </c>
      <c r="AH37" s="85">
        <v>18.067</v>
      </c>
      <c r="AI37" s="20">
        <v>21.952</v>
      </c>
      <c r="AJ37" s="20">
        <v>18.143</v>
      </c>
      <c r="AK37" s="20" t="s">
        <v>18</v>
      </c>
      <c r="AL37" s="158">
        <f>SUM(AE37+AF37+AG37+AH37+AI37+AJ377)/6</f>
        <v>18.148666666666667</v>
      </c>
      <c r="AM37" s="114"/>
      <c r="AN37" s="114"/>
      <c r="AO37" s="114"/>
      <c r="AP37" s="114"/>
      <c r="AQ37" s="114"/>
      <c r="AR37" s="114"/>
      <c r="AS37" s="114"/>
      <c r="AT37" s="114"/>
      <c r="AU37" s="114"/>
      <c r="AV37" s="115"/>
      <c r="AW37" s="145">
        <v>19.984</v>
      </c>
    </row>
    <row r="38" spans="1:49" ht="24" customHeight="1">
      <c r="A38" s="175">
        <v>31.4285714285714</v>
      </c>
      <c r="B38" s="157" t="s">
        <v>72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121" t="s">
        <v>104</v>
      </c>
      <c r="I38" s="114"/>
      <c r="J38" s="114"/>
      <c r="K38" s="114"/>
      <c r="L38" s="114"/>
      <c r="M38" s="114"/>
      <c r="N38" s="118"/>
      <c r="O38" s="114"/>
      <c r="P38" s="114"/>
      <c r="Q38" s="114"/>
      <c r="R38" s="114"/>
      <c r="S38" s="114"/>
      <c r="T38" s="114"/>
      <c r="U38" s="114"/>
      <c r="V38" s="118"/>
      <c r="W38" s="114"/>
      <c r="X38" s="114"/>
      <c r="Y38" s="114"/>
      <c r="Z38" s="114"/>
      <c r="AA38" s="114"/>
      <c r="AB38" s="114"/>
      <c r="AC38" s="114"/>
      <c r="AD38" s="118"/>
      <c r="AE38" s="118"/>
      <c r="AF38" s="118"/>
      <c r="AG38" s="118"/>
      <c r="AH38" s="118"/>
      <c r="AI38" s="118"/>
      <c r="AJ38" s="118"/>
      <c r="AK38" s="114"/>
      <c r="AL38" s="118"/>
      <c r="AM38" s="114"/>
      <c r="AN38" s="114"/>
      <c r="AO38" s="114"/>
      <c r="AP38" s="114"/>
      <c r="AQ38" s="114"/>
      <c r="AR38" s="114"/>
      <c r="AS38" s="114"/>
      <c r="AT38" s="114"/>
      <c r="AU38" s="114"/>
      <c r="AV38" s="115"/>
      <c r="AW38" s="146" t="s">
        <v>104</v>
      </c>
    </row>
    <row r="39" spans="1:49" ht="24" customHeight="1">
      <c r="A39" s="175">
        <v>18</v>
      </c>
      <c r="B39" s="137" t="s">
        <v>55</v>
      </c>
      <c r="C39" s="20">
        <v>14.314</v>
      </c>
      <c r="D39" s="85">
        <v>11.872</v>
      </c>
      <c r="E39" s="20">
        <v>16.161</v>
      </c>
      <c r="F39" s="20">
        <v>8.638</v>
      </c>
      <c r="G39" s="20" t="s">
        <v>18</v>
      </c>
      <c r="H39" s="126">
        <f>SUM(C39+D39+E39+F39)/4</f>
        <v>12.74625</v>
      </c>
      <c r="I39" s="20">
        <v>24.6</v>
      </c>
      <c r="J39" s="85">
        <v>15.778</v>
      </c>
      <c r="K39" s="20">
        <v>12.619</v>
      </c>
      <c r="L39" s="20" t="s">
        <v>18</v>
      </c>
      <c r="M39" s="20" t="s">
        <v>18</v>
      </c>
      <c r="N39" s="158">
        <f>SUM(I39+J39+K39)/3</f>
        <v>17.665666666666667</v>
      </c>
      <c r="O39" s="114"/>
      <c r="P39" s="114"/>
      <c r="Q39" s="114"/>
      <c r="R39" s="114"/>
      <c r="S39" s="114"/>
      <c r="T39" s="114"/>
      <c r="U39" s="114"/>
      <c r="V39" s="118"/>
      <c r="W39" s="114"/>
      <c r="X39" s="114"/>
      <c r="Y39" s="114"/>
      <c r="Z39" s="114"/>
      <c r="AA39" s="114"/>
      <c r="AB39" s="114"/>
      <c r="AC39" s="114"/>
      <c r="AD39" s="118"/>
      <c r="AE39" s="118"/>
      <c r="AF39" s="118"/>
      <c r="AG39" s="118"/>
      <c r="AH39" s="118"/>
      <c r="AI39" s="118"/>
      <c r="AJ39" s="118"/>
      <c r="AK39" s="114"/>
      <c r="AL39" s="118"/>
      <c r="AM39" s="114"/>
      <c r="AN39" s="114"/>
      <c r="AO39" s="114"/>
      <c r="AP39" s="114"/>
      <c r="AQ39" s="114"/>
      <c r="AR39" s="114"/>
      <c r="AS39" s="114"/>
      <c r="AT39" s="114"/>
      <c r="AU39" s="114"/>
      <c r="AV39" s="115"/>
      <c r="AW39" s="145">
        <v>15.206</v>
      </c>
    </row>
    <row r="40" spans="1:49" ht="24" customHeight="1">
      <c r="A40" s="175">
        <v>33.2857142857143</v>
      </c>
      <c r="B40" s="137" t="s">
        <v>70</v>
      </c>
      <c r="C40" s="20">
        <v>13.222</v>
      </c>
      <c r="D40" s="85">
        <v>13.541</v>
      </c>
      <c r="E40" s="20">
        <v>14.182</v>
      </c>
      <c r="F40" s="20">
        <v>8.317</v>
      </c>
      <c r="G40" s="20" t="s">
        <v>18</v>
      </c>
      <c r="H40" s="126">
        <f>SUM(C40+D40+E40+F40)/4</f>
        <v>12.3155</v>
      </c>
      <c r="I40" s="114"/>
      <c r="J40" s="114"/>
      <c r="K40" s="114"/>
      <c r="L40" s="114"/>
      <c r="M40" s="114"/>
      <c r="N40" s="118"/>
      <c r="O40" s="114"/>
      <c r="P40" s="114"/>
      <c r="Q40" s="114"/>
      <c r="R40" s="114"/>
      <c r="S40" s="114"/>
      <c r="T40" s="114"/>
      <c r="U40" s="114"/>
      <c r="V40" s="118"/>
      <c r="W40" s="114"/>
      <c r="X40" s="114"/>
      <c r="Y40" s="114"/>
      <c r="Z40" s="114"/>
      <c r="AA40" s="114"/>
      <c r="AB40" s="114"/>
      <c r="AC40" s="114"/>
      <c r="AD40" s="118"/>
      <c r="AE40" s="118"/>
      <c r="AF40" s="118"/>
      <c r="AG40" s="118"/>
      <c r="AH40" s="118"/>
      <c r="AI40" s="118"/>
      <c r="AJ40" s="118"/>
      <c r="AK40" s="114"/>
      <c r="AL40" s="118"/>
      <c r="AM40" s="114"/>
      <c r="AN40" s="114"/>
      <c r="AO40" s="114"/>
      <c r="AP40" s="114"/>
      <c r="AQ40" s="114"/>
      <c r="AR40" s="114"/>
      <c r="AS40" s="114"/>
      <c r="AT40" s="114"/>
      <c r="AU40" s="114"/>
      <c r="AV40" s="115"/>
      <c r="AW40" s="145">
        <v>12.316</v>
      </c>
    </row>
    <row r="41" spans="1:49" ht="24" customHeight="1">
      <c r="A41" s="175">
        <v>19</v>
      </c>
      <c r="B41" s="133" t="s">
        <v>92</v>
      </c>
      <c r="C41" s="20">
        <v>14.735</v>
      </c>
      <c r="D41" s="85">
        <v>14.5</v>
      </c>
      <c r="E41" s="20">
        <v>13.806</v>
      </c>
      <c r="F41" s="20">
        <v>14.314</v>
      </c>
      <c r="G41" s="85">
        <v>20.875</v>
      </c>
      <c r="H41" s="119">
        <f>SUM(G41+C41+D41+F41+E41)/5</f>
        <v>15.646</v>
      </c>
      <c r="I41" s="85">
        <v>13.541</v>
      </c>
      <c r="J41" s="85">
        <v>13.963</v>
      </c>
      <c r="K41" s="20">
        <v>9.583</v>
      </c>
      <c r="L41" s="85">
        <v>15.208</v>
      </c>
      <c r="M41" s="85" t="s">
        <v>18</v>
      </c>
      <c r="N41" s="119">
        <f>SUM(I41+J41+K41+L41)/4</f>
        <v>13.073749999999999</v>
      </c>
      <c r="O41" s="114"/>
      <c r="P41" s="114"/>
      <c r="Q41" s="114"/>
      <c r="R41" s="114"/>
      <c r="S41" s="114"/>
      <c r="T41" s="114"/>
      <c r="U41" s="114"/>
      <c r="V41" s="118"/>
      <c r="W41" s="114"/>
      <c r="X41" s="114"/>
      <c r="Y41" s="114"/>
      <c r="Z41" s="114"/>
      <c r="AA41" s="114"/>
      <c r="AB41" s="114"/>
      <c r="AC41" s="114"/>
      <c r="AD41" s="118"/>
      <c r="AE41" s="118"/>
      <c r="AF41" s="118"/>
      <c r="AG41" s="118"/>
      <c r="AH41" s="118"/>
      <c r="AI41" s="118"/>
      <c r="AJ41" s="118"/>
      <c r="AK41" s="114"/>
      <c r="AL41" s="118"/>
      <c r="AM41" s="114"/>
      <c r="AN41" s="114"/>
      <c r="AO41" s="114"/>
      <c r="AP41" s="114"/>
      <c r="AQ41" s="114"/>
      <c r="AR41" s="114"/>
      <c r="AS41" s="114"/>
      <c r="AT41" s="114"/>
      <c r="AU41" s="114"/>
      <c r="AV41" s="115"/>
      <c r="AW41" s="145">
        <v>14.36</v>
      </c>
    </row>
    <row r="42" spans="1:49" ht="24" customHeight="1">
      <c r="A42" s="175">
        <v>35.1428571428572</v>
      </c>
      <c r="B42" s="133" t="s">
        <v>93</v>
      </c>
      <c r="C42" s="20">
        <v>14.818</v>
      </c>
      <c r="D42" s="85">
        <v>17.893</v>
      </c>
      <c r="E42" s="20">
        <v>12.846</v>
      </c>
      <c r="F42" s="20">
        <v>14.576</v>
      </c>
      <c r="G42" s="85">
        <v>18.125</v>
      </c>
      <c r="H42" s="119">
        <f>SUM(G42+C42+D42+F42+E42)/5</f>
        <v>15.651600000000002</v>
      </c>
      <c r="I42" s="114"/>
      <c r="J42" s="114"/>
      <c r="K42" s="114"/>
      <c r="L42" s="114"/>
      <c r="M42" s="114"/>
      <c r="N42" s="118"/>
      <c r="O42" s="114"/>
      <c r="P42" s="114"/>
      <c r="Q42" s="114"/>
      <c r="R42" s="114"/>
      <c r="S42" s="114"/>
      <c r="T42" s="114"/>
      <c r="U42" s="114"/>
      <c r="V42" s="118"/>
      <c r="W42" s="114"/>
      <c r="X42" s="114"/>
      <c r="Y42" s="114"/>
      <c r="Z42" s="114"/>
      <c r="AA42" s="114"/>
      <c r="AB42" s="114"/>
      <c r="AC42" s="114"/>
      <c r="AD42" s="118"/>
      <c r="AE42" s="118"/>
      <c r="AF42" s="118"/>
      <c r="AG42" s="118"/>
      <c r="AH42" s="118"/>
      <c r="AI42" s="118"/>
      <c r="AJ42" s="118"/>
      <c r="AK42" s="114"/>
      <c r="AL42" s="118"/>
      <c r="AM42" s="114"/>
      <c r="AN42" s="114"/>
      <c r="AO42" s="114"/>
      <c r="AP42" s="114"/>
      <c r="AQ42" s="114"/>
      <c r="AR42" s="114"/>
      <c r="AS42" s="114"/>
      <c r="AT42" s="114"/>
      <c r="AU42" s="114"/>
      <c r="AV42" s="115"/>
      <c r="AW42" s="145">
        <v>15.652</v>
      </c>
    </row>
    <row r="43" spans="1:49" ht="24" customHeight="1">
      <c r="A43" s="175">
        <v>20</v>
      </c>
      <c r="B43" s="154" t="s">
        <v>71</v>
      </c>
      <c r="C43" s="85">
        <v>19.269</v>
      </c>
      <c r="D43" s="85">
        <v>21.783</v>
      </c>
      <c r="E43" s="85">
        <v>17.37</v>
      </c>
      <c r="F43" s="85">
        <v>19.542</v>
      </c>
      <c r="G43" s="85">
        <v>19.208</v>
      </c>
      <c r="H43" s="155">
        <f>SUM(G43+C43+D43+F43+E43)/5</f>
        <v>19.4344</v>
      </c>
      <c r="I43" s="114"/>
      <c r="J43" s="114"/>
      <c r="K43" s="114"/>
      <c r="L43" s="114"/>
      <c r="M43" s="114"/>
      <c r="N43" s="118"/>
      <c r="O43" s="114"/>
      <c r="P43" s="114"/>
      <c r="Q43" s="114"/>
      <c r="R43" s="114"/>
      <c r="S43" s="114"/>
      <c r="T43" s="114"/>
      <c r="U43" s="114"/>
      <c r="V43" s="118"/>
      <c r="W43" s="114"/>
      <c r="X43" s="114"/>
      <c r="Y43" s="114"/>
      <c r="Z43" s="114"/>
      <c r="AA43" s="114"/>
      <c r="AB43" s="114"/>
      <c r="AC43" s="114"/>
      <c r="AD43" s="118"/>
      <c r="AE43" s="118"/>
      <c r="AF43" s="118"/>
      <c r="AG43" s="118"/>
      <c r="AH43" s="118"/>
      <c r="AI43" s="118"/>
      <c r="AJ43" s="118"/>
      <c r="AK43" s="114"/>
      <c r="AL43" s="118"/>
      <c r="AM43" s="114"/>
      <c r="AN43" s="114"/>
      <c r="AO43" s="114"/>
      <c r="AP43" s="114"/>
      <c r="AQ43" s="114"/>
      <c r="AR43" s="114"/>
      <c r="AS43" s="114"/>
      <c r="AT43" s="114"/>
      <c r="AU43" s="114"/>
      <c r="AV43" s="115"/>
      <c r="AW43" s="145">
        <v>19.434</v>
      </c>
    </row>
    <row r="44" spans="1:49" ht="24" customHeight="1">
      <c r="A44" s="175">
        <v>37</v>
      </c>
      <c r="B44" s="154" t="s">
        <v>41</v>
      </c>
      <c r="C44" s="85">
        <v>17.074</v>
      </c>
      <c r="D44" s="85">
        <v>20.905</v>
      </c>
      <c r="E44" s="85">
        <v>17.276</v>
      </c>
      <c r="F44" s="85">
        <v>18.556</v>
      </c>
      <c r="G44" s="85">
        <v>20.875</v>
      </c>
      <c r="H44" s="155">
        <f>SUM(G44+C44+D44+F44+E44)/5</f>
        <v>18.937199999999997</v>
      </c>
      <c r="I44" s="85">
        <v>13.861</v>
      </c>
      <c r="J44" s="85">
        <v>17.893</v>
      </c>
      <c r="K44" s="20">
        <v>14.735</v>
      </c>
      <c r="L44" s="85">
        <v>20.04</v>
      </c>
      <c r="M44" s="85" t="s">
        <v>18</v>
      </c>
      <c r="N44" s="119">
        <f>SUM(I44+J44+K44+L44)/4</f>
        <v>16.63225</v>
      </c>
      <c r="O44" s="85">
        <v>23.476</v>
      </c>
      <c r="P44" s="85">
        <v>16.633</v>
      </c>
      <c r="Q44" s="85">
        <v>21.952</v>
      </c>
      <c r="R44" s="85">
        <v>16.7</v>
      </c>
      <c r="S44" s="85">
        <v>17.893</v>
      </c>
      <c r="T44" s="85">
        <v>17.893</v>
      </c>
      <c r="U44" s="85">
        <v>19.208</v>
      </c>
      <c r="V44" s="158">
        <f>SUM(O44+P44+Q44+R44+S44+T44+U44)/7</f>
        <v>19.107857142857142</v>
      </c>
      <c r="W44" s="114"/>
      <c r="X44" s="114"/>
      <c r="Y44" s="114"/>
      <c r="Z44" s="114"/>
      <c r="AA44" s="114"/>
      <c r="AB44" s="114"/>
      <c r="AC44" s="114"/>
      <c r="AD44" s="118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5"/>
      <c r="AW44" s="145">
        <v>18.226</v>
      </c>
    </row>
    <row r="45" spans="1:49" ht="24" customHeight="1">
      <c r="A45" s="175">
        <v>21</v>
      </c>
      <c r="B45" s="152" t="s">
        <v>94</v>
      </c>
      <c r="C45" s="85">
        <v>20.875</v>
      </c>
      <c r="D45" s="85">
        <v>22.773</v>
      </c>
      <c r="E45" s="85">
        <v>20.875</v>
      </c>
      <c r="F45" s="85" t="s">
        <v>18</v>
      </c>
      <c r="G45" s="20" t="s">
        <v>18</v>
      </c>
      <c r="H45" s="153">
        <f aca="true" t="shared" si="1" ref="H45:H52">SUM(C45+D45+E45)/3</f>
        <v>21.507666666666665</v>
      </c>
      <c r="I45" s="20">
        <v>17.893</v>
      </c>
      <c r="J45" s="85">
        <v>15.656</v>
      </c>
      <c r="K45" s="85">
        <v>33.4</v>
      </c>
      <c r="L45" s="20" t="s">
        <v>18</v>
      </c>
      <c r="M45" s="20" t="s">
        <v>18</v>
      </c>
      <c r="N45" s="153">
        <f>SUM(I45+J45+K45)/3</f>
        <v>22.316333333333333</v>
      </c>
      <c r="O45" s="85">
        <v>21.19</v>
      </c>
      <c r="P45" s="85">
        <v>20.708</v>
      </c>
      <c r="Q45" s="85">
        <v>20.875</v>
      </c>
      <c r="R45" s="85">
        <v>19.722</v>
      </c>
      <c r="S45" s="85">
        <v>23.389</v>
      </c>
      <c r="T45" s="85" t="s">
        <v>18</v>
      </c>
      <c r="U45" s="85" t="s">
        <v>18</v>
      </c>
      <c r="V45" s="153">
        <f>SUM(O45+P45+Q45+R45+S45)/5</f>
        <v>21.1768</v>
      </c>
      <c r="W45" s="114"/>
      <c r="X45" s="114"/>
      <c r="Y45" s="114"/>
      <c r="Z45" s="114"/>
      <c r="AA45" s="114"/>
      <c r="AB45" s="114"/>
      <c r="AC45" s="114"/>
      <c r="AD45" s="118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5"/>
      <c r="AW45" s="145">
        <v>21.667</v>
      </c>
    </row>
    <row r="46" spans="1:49" ht="24" customHeight="1">
      <c r="A46" s="175">
        <v>38.8571428571429</v>
      </c>
      <c r="B46" s="152" t="s">
        <v>65</v>
      </c>
      <c r="C46" s="85">
        <v>20.375</v>
      </c>
      <c r="D46" s="85">
        <v>21.571</v>
      </c>
      <c r="E46" s="85">
        <v>17.296</v>
      </c>
      <c r="F46" s="85" t="s">
        <v>18</v>
      </c>
      <c r="G46" s="20" t="s">
        <v>18</v>
      </c>
      <c r="H46" s="153">
        <f t="shared" si="1"/>
        <v>19.747333333333334</v>
      </c>
      <c r="I46" s="114"/>
      <c r="J46" s="114"/>
      <c r="K46" s="114"/>
      <c r="L46" s="114"/>
      <c r="M46" s="114"/>
      <c r="N46" s="118"/>
      <c r="O46" s="114"/>
      <c r="P46" s="114"/>
      <c r="Q46" s="114"/>
      <c r="R46" s="114"/>
      <c r="S46" s="114"/>
      <c r="T46" s="114"/>
      <c r="U46" s="114"/>
      <c r="V46" s="118"/>
      <c r="W46" s="114"/>
      <c r="X46" s="114"/>
      <c r="Y46" s="114"/>
      <c r="Z46" s="114"/>
      <c r="AA46" s="114"/>
      <c r="AB46" s="114"/>
      <c r="AC46" s="114"/>
      <c r="AD46" s="118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5"/>
      <c r="AW46" s="145">
        <v>19.747</v>
      </c>
    </row>
    <row r="47" spans="1:49" ht="24" customHeight="1">
      <c r="A47" s="175">
        <v>22</v>
      </c>
      <c r="B47" s="135" t="s">
        <v>95</v>
      </c>
      <c r="C47" s="85">
        <v>10.611</v>
      </c>
      <c r="D47" s="85">
        <v>12.077</v>
      </c>
      <c r="E47" s="85">
        <v>13.167</v>
      </c>
      <c r="F47" s="85" t="s">
        <v>18</v>
      </c>
      <c r="G47" s="20" t="s">
        <v>18</v>
      </c>
      <c r="H47" s="123">
        <f t="shared" si="1"/>
        <v>11.951666666666668</v>
      </c>
      <c r="I47" s="114"/>
      <c r="J47" s="114"/>
      <c r="K47" s="114"/>
      <c r="L47" s="114"/>
      <c r="M47" s="114"/>
      <c r="N47" s="118"/>
      <c r="O47" s="114"/>
      <c r="P47" s="114"/>
      <c r="Q47" s="114"/>
      <c r="R47" s="114"/>
      <c r="S47" s="114"/>
      <c r="T47" s="114"/>
      <c r="U47" s="114"/>
      <c r="V47" s="118"/>
      <c r="W47" s="114"/>
      <c r="X47" s="114"/>
      <c r="Y47" s="114"/>
      <c r="Z47" s="114"/>
      <c r="AA47" s="114"/>
      <c r="AB47" s="114"/>
      <c r="AC47" s="114"/>
      <c r="AD47" s="118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5"/>
      <c r="AW47" s="145">
        <v>11.952</v>
      </c>
    </row>
    <row r="48" spans="1:49" ht="24" customHeight="1">
      <c r="A48" s="175">
        <v>40.7142857142857</v>
      </c>
      <c r="B48" s="135" t="s">
        <v>96</v>
      </c>
      <c r="C48" s="85">
        <v>14.735</v>
      </c>
      <c r="D48" s="85">
        <v>12.22</v>
      </c>
      <c r="E48" s="85">
        <v>13.917</v>
      </c>
      <c r="F48" s="85" t="s">
        <v>18</v>
      </c>
      <c r="G48" s="20" t="s">
        <v>18</v>
      </c>
      <c r="H48" s="123">
        <f t="shared" si="1"/>
        <v>13.624</v>
      </c>
      <c r="I48" s="20">
        <v>15.519</v>
      </c>
      <c r="J48" s="85">
        <v>13.061</v>
      </c>
      <c r="K48" s="85">
        <v>15.75</v>
      </c>
      <c r="L48" s="20" t="s">
        <v>18</v>
      </c>
      <c r="M48" s="20" t="s">
        <v>18</v>
      </c>
      <c r="N48" s="153">
        <f>SUM(I48+J48+K48)/3</f>
        <v>14.776666666666666</v>
      </c>
      <c r="O48" s="114"/>
      <c r="P48" s="114"/>
      <c r="Q48" s="114"/>
      <c r="R48" s="114"/>
      <c r="S48" s="114"/>
      <c r="T48" s="114"/>
      <c r="U48" s="114"/>
      <c r="V48" s="118"/>
      <c r="W48" s="114"/>
      <c r="X48" s="114"/>
      <c r="Y48" s="114"/>
      <c r="Z48" s="114"/>
      <c r="AA48" s="114"/>
      <c r="AB48" s="114"/>
      <c r="AC48" s="114"/>
      <c r="AD48" s="118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5"/>
      <c r="AW48" s="145">
        <v>14.201</v>
      </c>
    </row>
    <row r="49" spans="1:49" ht="24" customHeight="1">
      <c r="A49" s="175">
        <v>23</v>
      </c>
      <c r="B49" s="149" t="s">
        <v>47</v>
      </c>
      <c r="C49" s="85">
        <v>10.2</v>
      </c>
      <c r="D49" s="85">
        <v>10.396</v>
      </c>
      <c r="E49" s="85">
        <v>14.667</v>
      </c>
      <c r="F49" s="85" t="s">
        <v>18</v>
      </c>
      <c r="G49" s="20" t="s">
        <v>18</v>
      </c>
      <c r="H49" s="150">
        <f t="shared" si="1"/>
        <v>11.754333333333333</v>
      </c>
      <c r="I49" s="114"/>
      <c r="J49" s="114"/>
      <c r="K49" s="114"/>
      <c r="L49" s="114"/>
      <c r="M49" s="114"/>
      <c r="N49" s="118"/>
      <c r="O49" s="114"/>
      <c r="P49" s="114"/>
      <c r="Q49" s="114"/>
      <c r="R49" s="114"/>
      <c r="S49" s="114"/>
      <c r="T49" s="114"/>
      <c r="U49" s="114"/>
      <c r="V49" s="118"/>
      <c r="W49" s="114"/>
      <c r="X49" s="114"/>
      <c r="Y49" s="114"/>
      <c r="Z49" s="114"/>
      <c r="AA49" s="114"/>
      <c r="AB49" s="114"/>
      <c r="AC49" s="114"/>
      <c r="AD49" s="118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5"/>
      <c r="AW49" s="145">
        <v>11.754</v>
      </c>
    </row>
    <row r="50" spans="1:49" ht="24" customHeight="1">
      <c r="A50" s="175">
        <v>42.5714285714286</v>
      </c>
      <c r="B50" s="149" t="s">
        <v>62</v>
      </c>
      <c r="C50" s="85">
        <v>31.313</v>
      </c>
      <c r="D50" s="85">
        <v>10.66</v>
      </c>
      <c r="E50" s="85">
        <v>17.276</v>
      </c>
      <c r="F50" s="85" t="s">
        <v>18</v>
      </c>
      <c r="G50" s="20" t="s">
        <v>18</v>
      </c>
      <c r="H50" s="150">
        <f t="shared" si="1"/>
        <v>19.749666666666666</v>
      </c>
      <c r="I50" s="85">
        <v>18.259</v>
      </c>
      <c r="J50" s="85">
        <v>17.276</v>
      </c>
      <c r="K50" s="20">
        <v>18.259</v>
      </c>
      <c r="L50" s="85">
        <v>19.143</v>
      </c>
      <c r="M50" s="85" t="s">
        <v>18</v>
      </c>
      <c r="N50" s="150">
        <f>SUM(I50+J50+K50+L50)/4</f>
        <v>18.23425</v>
      </c>
      <c r="O50" s="114"/>
      <c r="P50" s="114"/>
      <c r="Q50" s="114"/>
      <c r="R50" s="114"/>
      <c r="S50" s="114"/>
      <c r="T50" s="114"/>
      <c r="U50" s="114"/>
      <c r="V50" s="118"/>
      <c r="W50" s="114"/>
      <c r="X50" s="114"/>
      <c r="Y50" s="114"/>
      <c r="Z50" s="114"/>
      <c r="AA50" s="114"/>
      <c r="AB50" s="114"/>
      <c r="AC50" s="114"/>
      <c r="AD50" s="118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5"/>
      <c r="AW50" s="145">
        <v>18.992</v>
      </c>
    </row>
    <row r="51" spans="1:49" ht="24" customHeight="1">
      <c r="A51" s="175">
        <v>24</v>
      </c>
      <c r="B51" s="136" t="s">
        <v>85</v>
      </c>
      <c r="C51" s="85">
        <v>14.639</v>
      </c>
      <c r="D51" s="85">
        <v>13.619</v>
      </c>
      <c r="E51" s="85">
        <v>23.167</v>
      </c>
      <c r="F51" s="85" t="s">
        <v>18</v>
      </c>
      <c r="G51" s="20" t="s">
        <v>18</v>
      </c>
      <c r="H51" s="124">
        <f t="shared" si="1"/>
        <v>17.141666666666666</v>
      </c>
      <c r="I51" s="114"/>
      <c r="J51" s="114"/>
      <c r="K51" s="114"/>
      <c r="L51" s="114"/>
      <c r="M51" s="114"/>
      <c r="N51" s="118"/>
      <c r="O51" s="114"/>
      <c r="P51" s="114"/>
      <c r="Q51" s="114"/>
      <c r="R51" s="114"/>
      <c r="S51" s="114"/>
      <c r="T51" s="114"/>
      <c r="U51" s="114"/>
      <c r="V51" s="118"/>
      <c r="W51" s="114"/>
      <c r="X51" s="114"/>
      <c r="Y51" s="114"/>
      <c r="Z51" s="114"/>
      <c r="AA51" s="114"/>
      <c r="AB51" s="114"/>
      <c r="AC51" s="114"/>
      <c r="AD51" s="118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5"/>
      <c r="AW51" s="145">
        <v>17.142</v>
      </c>
    </row>
    <row r="52" spans="1:49" ht="24" customHeight="1">
      <c r="A52" s="175">
        <v>44.4285714285714</v>
      </c>
      <c r="B52" s="136" t="s">
        <v>39</v>
      </c>
      <c r="C52" s="85">
        <v>20.04</v>
      </c>
      <c r="D52" s="85">
        <v>21.783</v>
      </c>
      <c r="E52" s="85">
        <v>26.368</v>
      </c>
      <c r="F52" s="85" t="s">
        <v>18</v>
      </c>
      <c r="G52" s="20" t="s">
        <v>18</v>
      </c>
      <c r="H52" s="124">
        <f t="shared" si="1"/>
        <v>22.730333333333334</v>
      </c>
      <c r="I52" s="85">
        <v>17.893</v>
      </c>
      <c r="J52" s="85">
        <v>18.185</v>
      </c>
      <c r="K52" s="85">
        <v>16.7</v>
      </c>
      <c r="L52" s="85">
        <v>26.368</v>
      </c>
      <c r="M52" s="85" t="s">
        <v>18</v>
      </c>
      <c r="N52" s="150">
        <f>SUM(I52+J52+K52+L52)/4</f>
        <v>19.7865</v>
      </c>
      <c r="O52" s="85">
        <v>25.05</v>
      </c>
      <c r="P52" s="85">
        <v>19.269</v>
      </c>
      <c r="Q52" s="85">
        <v>19.19</v>
      </c>
      <c r="R52" s="85">
        <v>25.05</v>
      </c>
      <c r="S52" s="85">
        <v>29.471</v>
      </c>
      <c r="T52" s="85" t="s">
        <v>18</v>
      </c>
      <c r="U52" s="85" t="s">
        <v>18</v>
      </c>
      <c r="V52" s="153">
        <f>SUM(O52+P52+Q52+R52+S52)/5</f>
        <v>23.606</v>
      </c>
      <c r="W52" s="85">
        <v>16.7</v>
      </c>
      <c r="X52" s="20">
        <v>18.556</v>
      </c>
      <c r="Y52" s="85">
        <v>21.952</v>
      </c>
      <c r="Z52" s="85">
        <v>33.4</v>
      </c>
      <c r="AA52" s="85">
        <v>23.095</v>
      </c>
      <c r="AB52" s="85">
        <v>17.074</v>
      </c>
      <c r="AC52" s="85">
        <v>21.952</v>
      </c>
      <c r="AD52" s="158">
        <f>SUM(W52+X52+Y52+Z52+AA52+AB52+AC52)/7</f>
        <v>21.818428571428573</v>
      </c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5"/>
      <c r="AW52" s="145">
        <v>21.985</v>
      </c>
    </row>
    <row r="53" spans="1:49" ht="24" customHeight="1">
      <c r="A53" s="175">
        <v>25</v>
      </c>
      <c r="B53" s="151" t="s">
        <v>45</v>
      </c>
      <c r="C53" s="85">
        <v>25.05</v>
      </c>
      <c r="D53" s="85">
        <v>15.656</v>
      </c>
      <c r="E53" s="85">
        <v>17.893</v>
      </c>
      <c r="F53" s="85" t="s">
        <v>18</v>
      </c>
      <c r="G53" s="20" t="s">
        <v>18</v>
      </c>
      <c r="H53" s="159">
        <f aca="true" t="shared" si="2" ref="H53:H64">SUM(C53+D53+E53)/3</f>
        <v>19.533</v>
      </c>
      <c r="I53" s="20">
        <v>17.276</v>
      </c>
      <c r="J53" s="85">
        <v>20.875</v>
      </c>
      <c r="K53" s="20">
        <v>14.314</v>
      </c>
      <c r="L53" s="20" t="s">
        <v>18</v>
      </c>
      <c r="M53" s="20" t="s">
        <v>18</v>
      </c>
      <c r="N53" s="156">
        <f>SUM(I53+J53+K53)/3</f>
        <v>17.488333333333333</v>
      </c>
      <c r="O53" s="85">
        <v>23</v>
      </c>
      <c r="P53" s="85">
        <v>16.567</v>
      </c>
      <c r="Q53" s="85">
        <v>13.639</v>
      </c>
      <c r="R53" s="85">
        <v>19.333</v>
      </c>
      <c r="S53" s="20" t="s">
        <v>18</v>
      </c>
      <c r="T53" s="20" t="s">
        <v>18</v>
      </c>
      <c r="U53" s="20" t="s">
        <v>18</v>
      </c>
      <c r="V53" s="156">
        <f>SUM(Q53+R53+P53+O53)/4</f>
        <v>18.134749999999997</v>
      </c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5"/>
      <c r="AW53" s="145">
        <v>18.385</v>
      </c>
    </row>
    <row r="54" spans="1:49" ht="24" customHeight="1">
      <c r="A54" s="175">
        <v>46.2857142857143</v>
      </c>
      <c r="B54" s="151" t="s">
        <v>61</v>
      </c>
      <c r="C54" s="85">
        <v>13.889</v>
      </c>
      <c r="D54" s="85">
        <v>15.061</v>
      </c>
      <c r="E54" s="85">
        <v>13.333</v>
      </c>
      <c r="F54" s="85" t="s">
        <v>18</v>
      </c>
      <c r="G54" s="20" t="s">
        <v>18</v>
      </c>
      <c r="H54" s="159">
        <f t="shared" si="2"/>
        <v>14.094333333333333</v>
      </c>
      <c r="I54" s="114"/>
      <c r="J54" s="114"/>
      <c r="K54" s="114"/>
      <c r="L54" s="114"/>
      <c r="M54" s="114"/>
      <c r="N54" s="118"/>
      <c r="O54" s="118"/>
      <c r="P54" s="118"/>
      <c r="Q54" s="118"/>
      <c r="R54" s="118"/>
      <c r="S54" s="118"/>
      <c r="T54" s="118"/>
      <c r="U54" s="118"/>
      <c r="V54" s="118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5"/>
      <c r="AW54" s="145">
        <v>14.094</v>
      </c>
    </row>
    <row r="55" spans="1:49" ht="24" customHeight="1">
      <c r="A55" s="175">
        <v>26</v>
      </c>
      <c r="B55" s="160" t="s">
        <v>69</v>
      </c>
      <c r="C55" s="85">
        <v>15.7</v>
      </c>
      <c r="D55" s="85">
        <v>11.786</v>
      </c>
      <c r="E55" s="85">
        <v>15.182</v>
      </c>
      <c r="F55" s="85">
        <v>15.03</v>
      </c>
      <c r="G55" s="20" t="s">
        <v>18</v>
      </c>
      <c r="H55" s="161">
        <f>SUM(C55+D55+E55+F55)/4</f>
        <v>14.4245</v>
      </c>
      <c r="I55" s="114"/>
      <c r="J55" s="114"/>
      <c r="K55" s="114"/>
      <c r="L55" s="114"/>
      <c r="M55" s="114"/>
      <c r="N55" s="118"/>
      <c r="O55" s="118"/>
      <c r="P55" s="118"/>
      <c r="Q55" s="118"/>
      <c r="R55" s="118"/>
      <c r="S55" s="118"/>
      <c r="T55" s="118"/>
      <c r="U55" s="118"/>
      <c r="V55" s="118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5"/>
      <c r="AW55" s="145">
        <v>14.425</v>
      </c>
    </row>
    <row r="56" spans="1:49" ht="24" customHeight="1">
      <c r="A56" s="175">
        <v>48.1428571428572</v>
      </c>
      <c r="B56" s="160" t="s">
        <v>73</v>
      </c>
      <c r="C56" s="85">
        <v>17.276</v>
      </c>
      <c r="D56" s="85">
        <v>11.651</v>
      </c>
      <c r="E56" s="85">
        <v>15.061</v>
      </c>
      <c r="F56" s="85">
        <v>13.917</v>
      </c>
      <c r="G56" s="20" t="s">
        <v>18</v>
      </c>
      <c r="H56" s="161">
        <f>SUM(C56+D56+E56+F56)/4</f>
        <v>14.47625</v>
      </c>
      <c r="I56" s="20">
        <v>17.222</v>
      </c>
      <c r="J56" s="85">
        <v>16.625</v>
      </c>
      <c r="K56" s="20">
        <v>13.97</v>
      </c>
      <c r="L56" s="20" t="s">
        <v>18</v>
      </c>
      <c r="M56" s="20" t="s">
        <v>18</v>
      </c>
      <c r="N56" s="156">
        <f>SUM(I56+J56+K56)/3</f>
        <v>15.939</v>
      </c>
      <c r="O56" s="118"/>
      <c r="P56" s="118"/>
      <c r="Q56" s="118"/>
      <c r="R56" s="118"/>
      <c r="S56" s="118"/>
      <c r="T56" s="118"/>
      <c r="U56" s="118"/>
      <c r="V56" s="118"/>
      <c r="W56" s="114"/>
      <c r="X56" s="114"/>
      <c r="Y56" s="114"/>
      <c r="Z56" s="114"/>
      <c r="AA56" s="114"/>
      <c r="AB56" s="114"/>
      <c r="AC56" s="114"/>
      <c r="AD56" s="118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5"/>
      <c r="AW56" s="145">
        <v>15.208</v>
      </c>
    </row>
    <row r="57" spans="1:49" ht="24" customHeight="1">
      <c r="A57" s="175">
        <v>27</v>
      </c>
      <c r="B57" s="162" t="s">
        <v>56</v>
      </c>
      <c r="C57" s="85">
        <v>10.02</v>
      </c>
      <c r="D57" s="85">
        <v>14.735</v>
      </c>
      <c r="E57" s="85">
        <v>16.7</v>
      </c>
      <c r="F57" s="85" t="s">
        <v>18</v>
      </c>
      <c r="G57" s="20" t="s">
        <v>18</v>
      </c>
      <c r="H57" s="164">
        <f t="shared" si="2"/>
        <v>13.818333333333333</v>
      </c>
      <c r="I57" s="20">
        <v>14.905</v>
      </c>
      <c r="J57" s="20">
        <v>11.042</v>
      </c>
      <c r="K57" s="20">
        <v>16.407</v>
      </c>
      <c r="L57" s="20" t="s">
        <v>18</v>
      </c>
      <c r="M57" s="20" t="s">
        <v>18</v>
      </c>
      <c r="N57" s="164">
        <f>SUM(I57+J57+K57)/3</f>
        <v>14.118</v>
      </c>
      <c r="O57" s="118"/>
      <c r="P57" s="118"/>
      <c r="Q57" s="118"/>
      <c r="R57" s="118"/>
      <c r="S57" s="118"/>
      <c r="T57" s="118"/>
      <c r="U57" s="118"/>
      <c r="V57" s="118"/>
      <c r="W57" s="114"/>
      <c r="X57" s="114"/>
      <c r="Y57" s="114"/>
      <c r="Z57" s="114"/>
      <c r="AA57" s="114"/>
      <c r="AB57" s="114"/>
      <c r="AC57" s="114"/>
      <c r="AD57" s="118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5"/>
      <c r="AW57" s="145">
        <v>13.968</v>
      </c>
    </row>
    <row r="58" spans="1:49" ht="24" customHeight="1">
      <c r="A58" s="175">
        <v>50</v>
      </c>
      <c r="B58" s="162" t="s">
        <v>48</v>
      </c>
      <c r="C58" s="85">
        <v>9.627</v>
      </c>
      <c r="D58" s="85">
        <v>13.806</v>
      </c>
      <c r="E58" s="85">
        <v>17.074</v>
      </c>
      <c r="F58" s="85" t="s">
        <v>18</v>
      </c>
      <c r="G58" s="20" t="s">
        <v>18</v>
      </c>
      <c r="H58" s="163">
        <f t="shared" si="2"/>
        <v>13.502333333333334</v>
      </c>
      <c r="I58" s="114"/>
      <c r="J58" s="114"/>
      <c r="K58" s="114"/>
      <c r="L58" s="114"/>
      <c r="M58" s="114"/>
      <c r="N58" s="118"/>
      <c r="O58" s="118"/>
      <c r="P58" s="118"/>
      <c r="Q58" s="118"/>
      <c r="R58" s="118"/>
      <c r="S58" s="118"/>
      <c r="T58" s="118"/>
      <c r="U58" s="118"/>
      <c r="V58" s="118"/>
      <c r="W58" s="114"/>
      <c r="X58" s="114"/>
      <c r="Y58" s="114"/>
      <c r="Z58" s="114"/>
      <c r="AA58" s="114"/>
      <c r="AB58" s="114"/>
      <c r="AC58" s="114"/>
      <c r="AD58" s="118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5"/>
      <c r="AW58" s="145">
        <v>13.502</v>
      </c>
    </row>
    <row r="59" spans="1:49" ht="24" customHeight="1">
      <c r="A59" s="175">
        <v>28</v>
      </c>
      <c r="B59" s="137" t="s">
        <v>97</v>
      </c>
      <c r="C59" s="85">
        <v>15.37</v>
      </c>
      <c r="D59" s="85">
        <v>8.833</v>
      </c>
      <c r="E59" s="85">
        <v>12.292</v>
      </c>
      <c r="F59" s="85" t="s">
        <v>18</v>
      </c>
      <c r="G59" s="20" t="s">
        <v>18</v>
      </c>
      <c r="H59" s="165">
        <f t="shared" si="2"/>
        <v>12.165</v>
      </c>
      <c r="I59" s="114"/>
      <c r="J59" s="114"/>
      <c r="K59" s="114"/>
      <c r="L59" s="114"/>
      <c r="M59" s="114"/>
      <c r="N59" s="118"/>
      <c r="O59" s="118"/>
      <c r="P59" s="118"/>
      <c r="Q59" s="118"/>
      <c r="R59" s="118"/>
      <c r="S59" s="118"/>
      <c r="T59" s="118"/>
      <c r="U59" s="118"/>
      <c r="V59" s="118"/>
      <c r="W59" s="114"/>
      <c r="X59" s="114"/>
      <c r="Y59" s="114"/>
      <c r="Z59" s="114"/>
      <c r="AA59" s="114"/>
      <c r="AB59" s="114"/>
      <c r="AC59" s="114"/>
      <c r="AD59" s="118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5"/>
      <c r="AW59" s="145">
        <v>12.165</v>
      </c>
    </row>
    <row r="60" spans="1:49" ht="24" customHeight="1">
      <c r="A60" s="175">
        <v>51.8571428571429</v>
      </c>
      <c r="B60" s="137" t="s">
        <v>51</v>
      </c>
      <c r="C60" s="85">
        <v>17.276</v>
      </c>
      <c r="D60" s="85">
        <v>27.833</v>
      </c>
      <c r="E60" s="85">
        <v>19.269</v>
      </c>
      <c r="F60" s="85" t="s">
        <v>18</v>
      </c>
      <c r="G60" s="20" t="s">
        <v>18</v>
      </c>
      <c r="H60" s="165">
        <f t="shared" si="2"/>
        <v>21.45933333333333</v>
      </c>
      <c r="I60" s="20">
        <v>23.857</v>
      </c>
      <c r="J60" s="85">
        <v>21.783</v>
      </c>
      <c r="K60" s="20">
        <v>17.893</v>
      </c>
      <c r="L60" s="20" t="s">
        <v>18</v>
      </c>
      <c r="M60" s="20" t="s">
        <v>18</v>
      </c>
      <c r="N60" s="164">
        <f>SUM(I60+J60+K60)/3</f>
        <v>21.177666666666667</v>
      </c>
      <c r="O60" s="85">
        <v>26.368</v>
      </c>
      <c r="P60" s="85">
        <v>15.182</v>
      </c>
      <c r="Q60" s="85">
        <v>14.314</v>
      </c>
      <c r="R60" s="85">
        <v>22.773</v>
      </c>
      <c r="S60" s="20" t="s">
        <v>18</v>
      </c>
      <c r="T60" s="20" t="s">
        <v>18</v>
      </c>
      <c r="U60" s="20" t="s">
        <v>18</v>
      </c>
      <c r="V60" s="156">
        <f>SUM(Q60+R60+P60+O60)/4</f>
        <v>19.65925</v>
      </c>
      <c r="W60" s="85">
        <v>23.5</v>
      </c>
      <c r="X60" s="85">
        <v>16.7</v>
      </c>
      <c r="Y60" s="85">
        <v>20.04</v>
      </c>
      <c r="Z60" s="85">
        <v>17.893</v>
      </c>
      <c r="AA60" s="85">
        <v>17.733</v>
      </c>
      <c r="AB60" s="85">
        <v>19.269</v>
      </c>
      <c r="AC60" s="20" t="s">
        <v>18</v>
      </c>
      <c r="AD60" s="156">
        <f>SUM(W60+X60+Y60+Z60+AA60+AB60)/6</f>
        <v>19.18916666666667</v>
      </c>
      <c r="AE60" s="20">
        <v>23.067</v>
      </c>
      <c r="AF60" s="85">
        <v>23.857</v>
      </c>
      <c r="AG60" s="85">
        <v>23.857</v>
      </c>
      <c r="AH60" s="85">
        <v>29.471</v>
      </c>
      <c r="AI60" s="85">
        <v>26.368</v>
      </c>
      <c r="AJ60" s="85">
        <v>20.875</v>
      </c>
      <c r="AK60" s="20" t="s">
        <v>18</v>
      </c>
      <c r="AL60" s="158">
        <f>SUM(AE60+AF60+AG60+AH60+AI60+AJ400)/6</f>
        <v>21.103333333333335</v>
      </c>
      <c r="AM60" s="85">
        <v>27.833</v>
      </c>
      <c r="AN60" s="85">
        <v>20.875</v>
      </c>
      <c r="AO60" s="85">
        <v>29.333</v>
      </c>
      <c r="AP60" s="85">
        <v>24.056</v>
      </c>
      <c r="AQ60" s="85">
        <v>20.083</v>
      </c>
      <c r="AR60" s="85">
        <v>18.407</v>
      </c>
      <c r="AS60" s="85">
        <v>30.067</v>
      </c>
      <c r="AT60" s="85">
        <v>29.471</v>
      </c>
      <c r="AU60" s="85">
        <v>26.722</v>
      </c>
      <c r="AV60" s="142">
        <f>SUM(AM60+AN60+AO60+AP60+AQ60+AR60+AS60+AT60+AU60)/9</f>
        <v>25.205222222222222</v>
      </c>
      <c r="AW60" s="145">
        <v>21.299</v>
      </c>
    </row>
    <row r="61" spans="1:49" ht="24" customHeight="1">
      <c r="A61" s="175">
        <v>29</v>
      </c>
      <c r="B61" s="132" t="s">
        <v>58</v>
      </c>
      <c r="C61" s="85">
        <v>14.576</v>
      </c>
      <c r="D61" s="85">
        <v>12.846</v>
      </c>
      <c r="E61" s="85">
        <v>17.893</v>
      </c>
      <c r="F61" s="85">
        <v>16.167</v>
      </c>
      <c r="G61" s="20">
        <v>11.81</v>
      </c>
      <c r="H61" s="117">
        <f>SUM(G61+C61+D61+F61+E61)/5</f>
        <v>14.6584</v>
      </c>
      <c r="I61" s="114"/>
      <c r="J61" s="114"/>
      <c r="K61" s="114"/>
      <c r="L61" s="114"/>
      <c r="M61" s="114"/>
      <c r="N61" s="118"/>
      <c r="O61" s="114"/>
      <c r="P61" s="114"/>
      <c r="Q61" s="114"/>
      <c r="R61" s="114"/>
      <c r="S61" s="114"/>
      <c r="T61" s="114"/>
      <c r="U61" s="114"/>
      <c r="V61" s="118"/>
      <c r="W61" s="114"/>
      <c r="X61" s="114"/>
      <c r="Y61" s="114"/>
      <c r="Z61" s="114"/>
      <c r="AA61" s="114"/>
      <c r="AB61" s="114"/>
      <c r="AC61" s="114"/>
      <c r="AD61" s="118"/>
      <c r="AE61" s="118"/>
      <c r="AF61" s="118"/>
      <c r="AG61" s="118"/>
      <c r="AH61" s="118"/>
      <c r="AI61" s="118"/>
      <c r="AJ61" s="118"/>
      <c r="AK61" s="118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5"/>
      <c r="AW61" s="145">
        <v>14.658</v>
      </c>
    </row>
    <row r="62" spans="1:49" ht="24" customHeight="1">
      <c r="A62" s="175">
        <v>53.7142857142857</v>
      </c>
      <c r="B62" s="132" t="s">
        <v>98</v>
      </c>
      <c r="C62" s="85">
        <v>14.314</v>
      </c>
      <c r="D62" s="85">
        <v>12.744</v>
      </c>
      <c r="E62" s="85">
        <v>14.967</v>
      </c>
      <c r="F62" s="85">
        <v>17.893</v>
      </c>
      <c r="G62" s="20">
        <v>11.829</v>
      </c>
      <c r="H62" s="117">
        <f>SUM(G62+C62+D62+F62+E62)/5</f>
        <v>14.3494</v>
      </c>
      <c r="I62" s="20">
        <v>14.212</v>
      </c>
      <c r="J62" s="85">
        <v>15.333</v>
      </c>
      <c r="K62" s="20">
        <v>18.867</v>
      </c>
      <c r="L62" s="20" t="s">
        <v>18</v>
      </c>
      <c r="M62" s="20" t="s">
        <v>18</v>
      </c>
      <c r="N62" s="117">
        <f>SUM(I62+J62+K62)/3</f>
        <v>16.137333333333334</v>
      </c>
      <c r="O62" s="114"/>
      <c r="P62" s="114"/>
      <c r="Q62" s="114"/>
      <c r="R62" s="114"/>
      <c r="S62" s="114"/>
      <c r="T62" s="114"/>
      <c r="U62" s="114"/>
      <c r="V62" s="118"/>
      <c r="W62" s="114"/>
      <c r="X62" s="114"/>
      <c r="Y62" s="114"/>
      <c r="Z62" s="114"/>
      <c r="AA62" s="114"/>
      <c r="AB62" s="114"/>
      <c r="AC62" s="114"/>
      <c r="AD62" s="118"/>
      <c r="AE62" s="118"/>
      <c r="AF62" s="118"/>
      <c r="AG62" s="118"/>
      <c r="AH62" s="118"/>
      <c r="AI62" s="118"/>
      <c r="AJ62" s="118"/>
      <c r="AK62" s="118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5"/>
      <c r="AW62" s="145">
        <v>15.243</v>
      </c>
    </row>
    <row r="63" spans="1:49" ht="24" customHeight="1">
      <c r="A63" s="175">
        <v>30</v>
      </c>
      <c r="B63" s="133" t="s">
        <v>99</v>
      </c>
      <c r="C63" s="85">
        <v>17.37</v>
      </c>
      <c r="D63" s="85">
        <v>18.259</v>
      </c>
      <c r="E63" s="85">
        <v>19.833</v>
      </c>
      <c r="F63" s="85" t="s">
        <v>18</v>
      </c>
      <c r="G63" s="20" t="s">
        <v>18</v>
      </c>
      <c r="H63" s="166">
        <f t="shared" si="2"/>
        <v>18.487333333333336</v>
      </c>
      <c r="I63" s="114"/>
      <c r="J63" s="114"/>
      <c r="K63" s="114"/>
      <c r="L63" s="114"/>
      <c r="M63" s="114"/>
      <c r="N63" s="118"/>
      <c r="O63" s="114"/>
      <c r="P63" s="114"/>
      <c r="Q63" s="114"/>
      <c r="R63" s="114"/>
      <c r="S63" s="114"/>
      <c r="T63" s="114"/>
      <c r="U63" s="114"/>
      <c r="V63" s="118"/>
      <c r="W63" s="114"/>
      <c r="X63" s="114"/>
      <c r="Y63" s="114"/>
      <c r="Z63" s="114"/>
      <c r="AA63" s="114"/>
      <c r="AB63" s="114"/>
      <c r="AC63" s="114"/>
      <c r="AD63" s="118"/>
      <c r="AE63" s="118"/>
      <c r="AF63" s="118"/>
      <c r="AG63" s="118"/>
      <c r="AH63" s="118"/>
      <c r="AI63" s="118"/>
      <c r="AJ63" s="118"/>
      <c r="AK63" s="118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5"/>
      <c r="AW63" s="145">
        <v>18.487</v>
      </c>
    </row>
    <row r="64" spans="1:49" ht="24" customHeight="1">
      <c r="A64" s="175">
        <v>55.5714285714286</v>
      </c>
      <c r="B64" s="133" t="s">
        <v>38</v>
      </c>
      <c r="C64" s="85">
        <v>16.7</v>
      </c>
      <c r="D64" s="85">
        <v>17.276</v>
      </c>
      <c r="E64" s="85">
        <v>19.269</v>
      </c>
      <c r="F64" s="85" t="s">
        <v>18</v>
      </c>
      <c r="G64" s="20" t="s">
        <v>18</v>
      </c>
      <c r="H64" s="166">
        <f t="shared" si="2"/>
        <v>17.74833333333333</v>
      </c>
      <c r="I64" s="20">
        <v>14.735</v>
      </c>
      <c r="J64" s="85">
        <v>23.857</v>
      </c>
      <c r="K64" s="20">
        <v>27.833</v>
      </c>
      <c r="L64" s="20" t="s">
        <v>18</v>
      </c>
      <c r="M64" s="20" t="s">
        <v>18</v>
      </c>
      <c r="N64" s="117">
        <f>SUM(I64+J64+K64)/3</f>
        <v>22.141666666666666</v>
      </c>
      <c r="O64" s="85">
        <v>21.783</v>
      </c>
      <c r="P64" s="85">
        <v>18.556</v>
      </c>
      <c r="Q64" s="85">
        <v>20.875</v>
      </c>
      <c r="R64" s="85">
        <v>15.656</v>
      </c>
      <c r="S64" s="20" t="s">
        <v>18</v>
      </c>
      <c r="T64" s="20" t="s">
        <v>18</v>
      </c>
      <c r="U64" s="20" t="s">
        <v>18</v>
      </c>
      <c r="V64" s="119">
        <f>SUM(Q64+R64+P64+O64)/4</f>
        <v>19.2175</v>
      </c>
      <c r="W64" s="85">
        <v>23.857</v>
      </c>
      <c r="X64" s="85">
        <v>18.296</v>
      </c>
      <c r="Y64" s="85">
        <v>18.407</v>
      </c>
      <c r="Z64" s="85">
        <v>16.6</v>
      </c>
      <c r="AA64" s="85">
        <v>27.833</v>
      </c>
      <c r="AB64" s="85">
        <v>18.833</v>
      </c>
      <c r="AC64" s="20" t="s">
        <v>18</v>
      </c>
      <c r="AD64" s="156">
        <f>SUM(W64+X64+Y64+Z64+AA64+AB64)/6</f>
        <v>20.637666666666664</v>
      </c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5"/>
      <c r="AW64" s="145">
        <v>19.937</v>
      </c>
    </row>
    <row r="65" spans="1:49" ht="24" customHeight="1">
      <c r="A65" s="175">
        <v>31</v>
      </c>
      <c r="B65" s="135" t="s">
        <v>40</v>
      </c>
      <c r="C65" s="85">
        <v>10.66</v>
      </c>
      <c r="D65" s="85">
        <v>17.893</v>
      </c>
      <c r="E65" s="85">
        <v>11.881</v>
      </c>
      <c r="F65" s="85">
        <v>18.556</v>
      </c>
      <c r="G65" s="20" t="s">
        <v>18</v>
      </c>
      <c r="H65" s="123">
        <f>SUM(C65+D65+E65+F65)/4</f>
        <v>14.747499999999999</v>
      </c>
      <c r="I65" s="20">
        <v>17.276</v>
      </c>
      <c r="J65" s="85">
        <v>13.541</v>
      </c>
      <c r="K65" s="20">
        <v>16.167</v>
      </c>
      <c r="L65" s="20">
        <v>8.754</v>
      </c>
      <c r="M65" s="85">
        <v>14.697</v>
      </c>
      <c r="N65" s="123">
        <f>SUM(I65+J65+K65+L65+M65)/5</f>
        <v>14.087</v>
      </c>
      <c r="O65" s="114"/>
      <c r="P65" s="114"/>
      <c r="Q65" s="114"/>
      <c r="R65" s="114"/>
      <c r="S65" s="114"/>
      <c r="T65" s="114"/>
      <c r="U65" s="114"/>
      <c r="V65" s="118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5"/>
      <c r="AW65" s="145">
        <v>14.418</v>
      </c>
    </row>
    <row r="66" spans="1:49" ht="24" customHeight="1">
      <c r="A66" s="175">
        <v>57.4285714285714</v>
      </c>
      <c r="B66" s="135" t="s">
        <v>79</v>
      </c>
      <c r="C66" s="85">
        <v>10.956</v>
      </c>
      <c r="D66" s="85">
        <v>15.633</v>
      </c>
      <c r="E66" s="85">
        <v>12.525</v>
      </c>
      <c r="F66" s="85">
        <v>17.556</v>
      </c>
      <c r="G66" s="20" t="s">
        <v>18</v>
      </c>
      <c r="H66" s="123">
        <f>SUM(C66+D66+E66+F66)/4</f>
        <v>14.1675</v>
      </c>
      <c r="I66" s="114"/>
      <c r="J66" s="114"/>
      <c r="K66" s="114"/>
      <c r="L66" s="114"/>
      <c r="M66" s="114"/>
      <c r="N66" s="118"/>
      <c r="O66" s="114"/>
      <c r="P66" s="114"/>
      <c r="Q66" s="114"/>
      <c r="R66" s="114"/>
      <c r="S66" s="114"/>
      <c r="T66" s="114"/>
      <c r="U66" s="114"/>
      <c r="V66" s="118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5"/>
      <c r="AW66" s="145">
        <v>14.168</v>
      </c>
    </row>
    <row r="67" spans="1:49" ht="24" customHeight="1">
      <c r="A67" s="175">
        <v>32</v>
      </c>
      <c r="B67" s="152" t="s">
        <v>52</v>
      </c>
      <c r="C67" s="85">
        <v>14.314</v>
      </c>
      <c r="D67" s="85">
        <v>12.667</v>
      </c>
      <c r="E67" s="85">
        <v>10.224</v>
      </c>
      <c r="F67" s="85">
        <v>13.697</v>
      </c>
      <c r="G67" s="20">
        <v>14.576</v>
      </c>
      <c r="H67" s="153">
        <f>SUM(G67+C67+D67+F67+E67)/5</f>
        <v>13.095600000000001</v>
      </c>
      <c r="I67" s="114"/>
      <c r="J67" s="114"/>
      <c r="K67" s="114"/>
      <c r="L67" s="114"/>
      <c r="M67" s="114"/>
      <c r="N67" s="118"/>
      <c r="O67" s="114"/>
      <c r="P67" s="114"/>
      <c r="Q67" s="114"/>
      <c r="R67" s="114"/>
      <c r="S67" s="114"/>
      <c r="T67" s="114"/>
      <c r="U67" s="114"/>
      <c r="V67" s="118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5"/>
      <c r="AW67" s="145">
        <v>13.096</v>
      </c>
    </row>
    <row r="68" spans="1:49" ht="24" customHeight="1" thickBot="1">
      <c r="A68" s="176">
        <v>59.2857142857143</v>
      </c>
      <c r="B68" s="30" t="s">
        <v>100</v>
      </c>
      <c r="C68" s="67">
        <v>15.061</v>
      </c>
      <c r="D68" s="67">
        <v>20.875</v>
      </c>
      <c r="E68" s="67">
        <v>10.396</v>
      </c>
      <c r="F68" s="67">
        <v>16.161</v>
      </c>
      <c r="G68" s="67">
        <v>13.917</v>
      </c>
      <c r="H68" s="167">
        <f>SUM(G68+C68+D68+F68+E68)/5</f>
        <v>15.282000000000002</v>
      </c>
      <c r="I68" s="24">
        <v>15.222</v>
      </c>
      <c r="J68" s="67">
        <v>12.538</v>
      </c>
      <c r="K68" s="67">
        <v>16.7</v>
      </c>
      <c r="L68" s="24">
        <v>8.638</v>
      </c>
      <c r="M68" s="67">
        <v>15.182</v>
      </c>
      <c r="N68" s="123">
        <f>SUM(I68+J68+K68+L68+M68)/5</f>
        <v>13.655999999999997</v>
      </c>
      <c r="O68" s="67">
        <v>19.875</v>
      </c>
      <c r="P68" s="67">
        <v>18.208</v>
      </c>
      <c r="Q68" s="67">
        <v>18.208</v>
      </c>
      <c r="R68" s="67">
        <v>15.367</v>
      </c>
      <c r="S68" s="24" t="s">
        <v>18</v>
      </c>
      <c r="T68" s="24" t="s">
        <v>18</v>
      </c>
      <c r="U68" s="24" t="s">
        <v>18</v>
      </c>
      <c r="V68" s="168">
        <f>SUM(Q68+R68+P68+O68)/4</f>
        <v>17.9145</v>
      </c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43"/>
      <c r="AW68" s="147">
        <v>15.177</v>
      </c>
    </row>
  </sheetData>
  <mergeCells count="39">
    <mergeCell ref="AE3:AL3"/>
    <mergeCell ref="AM3:AV3"/>
    <mergeCell ref="B2:AW2"/>
    <mergeCell ref="C3:H3"/>
    <mergeCell ref="I3:N3"/>
    <mergeCell ref="O3:V3"/>
    <mergeCell ref="W3:AD3"/>
    <mergeCell ref="A61:A62"/>
    <mergeCell ref="A63:A64"/>
    <mergeCell ref="A65:A66"/>
    <mergeCell ref="A67:A68"/>
    <mergeCell ref="A53:A54"/>
    <mergeCell ref="A55:A56"/>
    <mergeCell ref="A57:A58"/>
    <mergeCell ref="A59:A60"/>
    <mergeCell ref="A45:A46"/>
    <mergeCell ref="A47:A48"/>
    <mergeCell ref="A49:A50"/>
    <mergeCell ref="A51:A52"/>
    <mergeCell ref="A37:A38"/>
    <mergeCell ref="A39:A40"/>
    <mergeCell ref="A41:A42"/>
    <mergeCell ref="A43:A44"/>
    <mergeCell ref="A29:A30"/>
    <mergeCell ref="A31:A32"/>
    <mergeCell ref="A33:A34"/>
    <mergeCell ref="A35:A36"/>
    <mergeCell ref="A21:A22"/>
    <mergeCell ref="A23:A24"/>
    <mergeCell ref="A25:A26"/>
    <mergeCell ref="A27:A28"/>
    <mergeCell ref="A13:A14"/>
    <mergeCell ref="A15:A16"/>
    <mergeCell ref="A17:A18"/>
    <mergeCell ref="A19:A20"/>
    <mergeCell ref="A5:A6"/>
    <mergeCell ref="A7:A8"/>
    <mergeCell ref="A9:A10"/>
    <mergeCell ref="A11:A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workbookViewId="0" topLeftCell="A2">
      <selection activeCell="AH16" sqref="AH16"/>
    </sheetView>
  </sheetViews>
  <sheetFormatPr defaultColWidth="9.00390625" defaultRowHeight="12.75"/>
  <cols>
    <col min="1" max="1" width="2.875" style="0" customWidth="1"/>
    <col min="2" max="2" width="18.375" style="0" customWidth="1"/>
    <col min="3" max="4" width="6.375" style="0" hidden="1" customWidth="1"/>
    <col min="5" max="5" width="6.75390625" style="0" hidden="1" customWidth="1"/>
    <col min="6" max="7" width="6.125" style="0" hidden="1" customWidth="1"/>
    <col min="8" max="8" width="12.25390625" style="0" customWidth="1"/>
    <col min="9" max="11" width="5.875" style="0" hidden="1" customWidth="1"/>
    <col min="12" max="13" width="5.75390625" style="0" hidden="1" customWidth="1"/>
    <col min="14" max="14" width="10.75390625" style="0" customWidth="1"/>
    <col min="15" max="15" width="6.00390625" style="0" hidden="1" customWidth="1"/>
    <col min="16" max="16" width="6.125" style="0" hidden="1" customWidth="1"/>
    <col min="17" max="17" width="6.875" style="0" hidden="1" customWidth="1"/>
    <col min="18" max="18" width="5.875" style="0" hidden="1" customWidth="1"/>
    <col min="19" max="19" width="6.00390625" style="0" hidden="1" customWidth="1"/>
    <col min="20" max="20" width="6.375" style="0" hidden="1" customWidth="1"/>
    <col min="21" max="21" width="6.25390625" style="0" hidden="1" customWidth="1"/>
    <col min="22" max="22" width="10.25390625" style="0" customWidth="1"/>
    <col min="23" max="24" width="5.75390625" style="0" hidden="1" customWidth="1"/>
    <col min="25" max="25" width="5.875" style="0" hidden="1" customWidth="1"/>
    <col min="26" max="27" width="6.00390625" style="0" hidden="1" customWidth="1"/>
    <col min="28" max="28" width="6.125" style="0" hidden="1" customWidth="1"/>
    <col min="29" max="29" width="6.00390625" style="0" hidden="1" customWidth="1"/>
    <col min="31" max="31" width="10.375" style="0" customWidth="1"/>
  </cols>
  <sheetData>
    <row r="1" spans="1:13" ht="24.75" customHeight="1" thickBot="1">
      <c r="A1" s="190" t="s">
        <v>11</v>
      </c>
      <c r="B1" s="191"/>
      <c r="C1" s="191"/>
      <c r="D1" s="191"/>
      <c r="E1" s="27"/>
      <c r="F1" s="27"/>
      <c r="G1" s="27"/>
      <c r="H1" s="27"/>
      <c r="I1" s="27"/>
      <c r="J1" s="27"/>
      <c r="K1" s="27"/>
      <c r="L1" s="27"/>
      <c r="M1" s="28"/>
    </row>
    <row r="2" spans="1:31" ht="42.75" customHeight="1" thickBot="1">
      <c r="A2" s="14"/>
      <c r="B2" s="25" t="s">
        <v>35</v>
      </c>
      <c r="C2" s="192" t="s">
        <v>33</v>
      </c>
      <c r="D2" s="193"/>
      <c r="E2" s="193"/>
      <c r="F2" s="193"/>
      <c r="G2" s="193"/>
      <c r="H2" s="194"/>
      <c r="I2" s="192" t="s">
        <v>34</v>
      </c>
      <c r="J2" s="195"/>
      <c r="K2" s="195"/>
      <c r="L2" s="195"/>
      <c r="M2" s="195"/>
      <c r="N2" s="196"/>
      <c r="O2" s="192" t="s">
        <v>21</v>
      </c>
      <c r="P2" s="195"/>
      <c r="Q2" s="195"/>
      <c r="R2" s="193"/>
      <c r="S2" s="193"/>
      <c r="T2" s="193"/>
      <c r="U2" s="193"/>
      <c r="V2" s="194"/>
      <c r="W2" s="186" t="s">
        <v>25</v>
      </c>
      <c r="X2" s="187"/>
      <c r="Y2" s="187"/>
      <c r="Z2" s="188"/>
      <c r="AA2" s="188"/>
      <c r="AB2" s="188"/>
      <c r="AC2" s="188"/>
      <c r="AD2" s="189"/>
      <c r="AE2" s="169" t="s">
        <v>114</v>
      </c>
    </row>
    <row r="3" spans="1:31" ht="33.75" customHeight="1" thickBot="1">
      <c r="A3" s="3"/>
      <c r="B3" s="15"/>
      <c r="C3" s="11" t="s">
        <v>13</v>
      </c>
      <c r="D3" s="11" t="s">
        <v>14</v>
      </c>
      <c r="E3" s="11" t="s">
        <v>15</v>
      </c>
      <c r="F3" s="11" t="s">
        <v>16</v>
      </c>
      <c r="G3" s="16" t="s">
        <v>17</v>
      </c>
      <c r="H3" s="52" t="s">
        <v>12</v>
      </c>
      <c r="I3" s="53" t="s">
        <v>13</v>
      </c>
      <c r="J3" s="51" t="s">
        <v>14</v>
      </c>
      <c r="K3" s="51" t="s">
        <v>15</v>
      </c>
      <c r="L3" s="51" t="s">
        <v>16</v>
      </c>
      <c r="M3" s="50" t="s">
        <v>17</v>
      </c>
      <c r="N3" s="52" t="s">
        <v>19</v>
      </c>
      <c r="O3" s="17" t="s">
        <v>13</v>
      </c>
      <c r="P3" s="11" t="s">
        <v>14</v>
      </c>
      <c r="Q3" s="11" t="s">
        <v>15</v>
      </c>
      <c r="R3" s="11" t="s">
        <v>16</v>
      </c>
      <c r="S3" s="16" t="s">
        <v>17</v>
      </c>
      <c r="T3" s="11" t="s">
        <v>22</v>
      </c>
      <c r="U3" s="16" t="s">
        <v>23</v>
      </c>
      <c r="V3" s="29" t="s">
        <v>24</v>
      </c>
      <c r="W3" s="17" t="s">
        <v>13</v>
      </c>
      <c r="X3" s="11" t="s">
        <v>14</v>
      </c>
      <c r="Y3" s="11" t="s">
        <v>15</v>
      </c>
      <c r="Z3" s="11" t="s">
        <v>16</v>
      </c>
      <c r="AA3" s="16" t="s">
        <v>17</v>
      </c>
      <c r="AB3" s="11" t="s">
        <v>22</v>
      </c>
      <c r="AC3" s="16" t="s">
        <v>23</v>
      </c>
      <c r="AD3" s="29" t="s">
        <v>26</v>
      </c>
      <c r="AE3" s="29" t="s">
        <v>115</v>
      </c>
    </row>
    <row r="4" spans="1:31" ht="23.25" customHeight="1" thickBot="1" thickTop="1">
      <c r="A4" s="1"/>
      <c r="B4" s="4" t="s">
        <v>1</v>
      </c>
      <c r="C4" s="44">
        <v>16.7</v>
      </c>
      <c r="D4" s="44">
        <v>13.541</v>
      </c>
      <c r="E4" s="44">
        <v>15.656</v>
      </c>
      <c r="F4" s="44" t="s">
        <v>18</v>
      </c>
      <c r="G4" s="36" t="s">
        <v>18</v>
      </c>
      <c r="H4" s="54">
        <f>SUM(C4+D4+E4)/3</f>
        <v>15.299</v>
      </c>
      <c r="I4" s="44">
        <v>16.161</v>
      </c>
      <c r="J4" s="70">
        <v>14.735</v>
      </c>
      <c r="K4" s="70">
        <v>20.04</v>
      </c>
      <c r="L4" s="64" t="s">
        <v>18</v>
      </c>
      <c r="M4" s="64" t="s">
        <v>18</v>
      </c>
      <c r="N4" s="83">
        <f>SUM(I4+J4+K4)/3</f>
        <v>16.978666666666665</v>
      </c>
      <c r="O4" s="85">
        <v>17.963</v>
      </c>
      <c r="P4" s="85">
        <v>15.03</v>
      </c>
      <c r="Q4" s="85">
        <v>18.556</v>
      </c>
      <c r="R4" s="85">
        <v>18.292</v>
      </c>
      <c r="S4" s="85">
        <v>19.292</v>
      </c>
      <c r="T4" s="85" t="s">
        <v>18</v>
      </c>
      <c r="U4" s="105" t="s">
        <v>18</v>
      </c>
      <c r="V4" s="43">
        <f>SUM(O4+P4+Q4+R4+S4)/5</f>
        <v>17.826600000000003</v>
      </c>
      <c r="W4" s="56" t="s">
        <v>18</v>
      </c>
      <c r="X4" s="56" t="s">
        <v>18</v>
      </c>
      <c r="Y4" s="56" t="s">
        <v>18</v>
      </c>
      <c r="Z4" s="56" t="s">
        <v>18</v>
      </c>
      <c r="AA4" s="56" t="s">
        <v>18</v>
      </c>
      <c r="AB4" s="56" t="s">
        <v>18</v>
      </c>
      <c r="AC4" s="57" t="s">
        <v>18</v>
      </c>
      <c r="AD4" s="18">
        <v>0</v>
      </c>
      <c r="AE4" s="170">
        <v>16.702</v>
      </c>
    </row>
    <row r="5" spans="1:31" ht="28.5" customHeight="1" thickBot="1">
      <c r="A5" s="2"/>
      <c r="B5" s="4" t="s">
        <v>0</v>
      </c>
      <c r="C5" s="34">
        <v>17.63</v>
      </c>
      <c r="D5" s="45">
        <v>13.806</v>
      </c>
      <c r="E5" s="34">
        <v>14.424</v>
      </c>
      <c r="F5" s="45" t="s">
        <v>18</v>
      </c>
      <c r="G5" s="35" t="s">
        <v>18</v>
      </c>
      <c r="H5" s="47">
        <f>SUM(C5+D5+E5)/3</f>
        <v>15.286666666666667</v>
      </c>
      <c r="I5" s="65" t="s">
        <v>18</v>
      </c>
      <c r="J5" s="65" t="s">
        <v>18</v>
      </c>
      <c r="K5" s="65" t="s">
        <v>18</v>
      </c>
      <c r="L5" s="65" t="s">
        <v>18</v>
      </c>
      <c r="M5" s="66" t="s">
        <v>18</v>
      </c>
      <c r="N5" s="81"/>
      <c r="O5" s="65" t="s">
        <v>18</v>
      </c>
      <c r="P5" s="65" t="s">
        <v>18</v>
      </c>
      <c r="Q5" s="65" t="s">
        <v>18</v>
      </c>
      <c r="R5" s="65" t="s">
        <v>18</v>
      </c>
      <c r="S5" s="65" t="s">
        <v>18</v>
      </c>
      <c r="T5" s="65" t="s">
        <v>18</v>
      </c>
      <c r="U5" s="66" t="s">
        <v>18</v>
      </c>
      <c r="V5" s="106"/>
      <c r="W5" s="56" t="s">
        <v>18</v>
      </c>
      <c r="X5" s="56" t="s">
        <v>18</v>
      </c>
      <c r="Y5" s="56" t="s">
        <v>18</v>
      </c>
      <c r="Z5" s="56" t="s">
        <v>18</v>
      </c>
      <c r="AA5" s="56" t="s">
        <v>18</v>
      </c>
      <c r="AB5" s="56" t="s">
        <v>18</v>
      </c>
      <c r="AC5" s="57" t="s">
        <v>18</v>
      </c>
      <c r="AD5" s="22">
        <v>0</v>
      </c>
      <c r="AE5" s="171">
        <v>15.287</v>
      </c>
    </row>
    <row r="6" spans="1:31" ht="24" customHeight="1" thickBot="1" thickTop="1">
      <c r="A6" s="6"/>
      <c r="B6" s="13" t="s">
        <v>4</v>
      </c>
      <c r="C6" s="74">
        <v>11.386</v>
      </c>
      <c r="D6" s="74">
        <v>16.161</v>
      </c>
      <c r="E6" s="74">
        <v>10.778</v>
      </c>
      <c r="F6" s="74">
        <v>13.722</v>
      </c>
      <c r="G6" s="75">
        <v>11.738</v>
      </c>
      <c r="H6" s="43">
        <f>SUM(F6+C6+D6+E6+G6)/5</f>
        <v>12.757</v>
      </c>
      <c r="I6" s="65" t="s">
        <v>18</v>
      </c>
      <c r="J6" s="65" t="s">
        <v>18</v>
      </c>
      <c r="K6" s="65" t="s">
        <v>18</v>
      </c>
      <c r="L6" s="65" t="s">
        <v>18</v>
      </c>
      <c r="M6" s="66" t="s">
        <v>18</v>
      </c>
      <c r="N6" s="82"/>
      <c r="O6" s="65" t="s">
        <v>18</v>
      </c>
      <c r="P6" s="65" t="s">
        <v>18</v>
      </c>
      <c r="Q6" s="65" t="s">
        <v>18</v>
      </c>
      <c r="R6" s="65" t="s">
        <v>18</v>
      </c>
      <c r="S6" s="65" t="s">
        <v>18</v>
      </c>
      <c r="T6" s="65" t="s">
        <v>18</v>
      </c>
      <c r="U6" s="66" t="s">
        <v>18</v>
      </c>
      <c r="V6" s="107"/>
      <c r="W6" s="56" t="s">
        <v>18</v>
      </c>
      <c r="X6" s="56" t="s">
        <v>18</v>
      </c>
      <c r="Y6" s="56" t="s">
        <v>18</v>
      </c>
      <c r="Z6" s="56" t="s">
        <v>18</v>
      </c>
      <c r="AA6" s="56" t="s">
        <v>18</v>
      </c>
      <c r="AB6" s="56" t="s">
        <v>18</v>
      </c>
      <c r="AC6" s="57" t="s">
        <v>18</v>
      </c>
      <c r="AD6" s="23">
        <v>0</v>
      </c>
      <c r="AE6" s="172">
        <v>12.757</v>
      </c>
    </row>
    <row r="7" spans="1:31" ht="24.75" customHeight="1" thickBot="1" thickTop="1">
      <c r="A7" s="2"/>
      <c r="B7" s="13" t="s">
        <v>9</v>
      </c>
      <c r="C7" s="45">
        <v>11.81</v>
      </c>
      <c r="D7" s="45">
        <v>10.848</v>
      </c>
      <c r="E7" s="45">
        <v>11.651</v>
      </c>
      <c r="F7" s="34">
        <v>12.846</v>
      </c>
      <c r="G7" s="35">
        <v>12.22</v>
      </c>
      <c r="H7" s="55">
        <f>SUM(F7+C7+D7+E7+G7)/5</f>
        <v>11.875</v>
      </c>
      <c r="I7" s="44">
        <v>14.367</v>
      </c>
      <c r="J7" s="67">
        <v>9.583</v>
      </c>
      <c r="K7" s="67">
        <v>11.292</v>
      </c>
      <c r="L7" s="67" t="s">
        <v>18</v>
      </c>
      <c r="M7" s="48" t="s">
        <v>18</v>
      </c>
      <c r="N7" s="43">
        <f>SUM(I7+J7+K7)/3</f>
        <v>11.747333333333335</v>
      </c>
      <c r="O7" s="65" t="s">
        <v>18</v>
      </c>
      <c r="P7" s="65" t="s">
        <v>18</v>
      </c>
      <c r="Q7" s="65" t="s">
        <v>18</v>
      </c>
      <c r="R7" s="65" t="s">
        <v>18</v>
      </c>
      <c r="S7" s="65" t="s">
        <v>18</v>
      </c>
      <c r="T7" s="65" t="s">
        <v>18</v>
      </c>
      <c r="U7" s="66" t="s">
        <v>18</v>
      </c>
      <c r="V7" s="106"/>
      <c r="W7" s="56" t="s">
        <v>18</v>
      </c>
      <c r="X7" s="56" t="s">
        <v>18</v>
      </c>
      <c r="Y7" s="56" t="s">
        <v>18</v>
      </c>
      <c r="Z7" s="56" t="s">
        <v>18</v>
      </c>
      <c r="AA7" s="56" t="s">
        <v>18</v>
      </c>
      <c r="AB7" s="56" t="s">
        <v>18</v>
      </c>
      <c r="AC7" s="57" t="s">
        <v>18</v>
      </c>
      <c r="AD7" s="22">
        <v>0</v>
      </c>
      <c r="AE7" s="171">
        <v>11.811</v>
      </c>
    </row>
    <row r="8" spans="1:31" ht="24" customHeight="1" thickBot="1" thickTop="1">
      <c r="A8" s="12"/>
      <c r="B8" s="8" t="s">
        <v>31</v>
      </c>
      <c r="C8" s="44">
        <v>10.875</v>
      </c>
      <c r="D8" s="44">
        <v>10.75</v>
      </c>
      <c r="E8" s="76">
        <v>15.083</v>
      </c>
      <c r="F8" s="37" t="s">
        <v>18</v>
      </c>
      <c r="G8" s="38" t="s">
        <v>18</v>
      </c>
      <c r="H8" s="49">
        <f>SUM(C8+D8+E8)/3</f>
        <v>12.235999999999999</v>
      </c>
      <c r="I8" s="68" t="s">
        <v>18</v>
      </c>
      <c r="J8" s="68" t="s">
        <v>18</v>
      </c>
      <c r="K8" s="68" t="s">
        <v>18</v>
      </c>
      <c r="L8" s="69" t="s">
        <v>18</v>
      </c>
      <c r="M8" s="68" t="s">
        <v>18</v>
      </c>
      <c r="N8" s="81"/>
      <c r="O8" s="65" t="s">
        <v>18</v>
      </c>
      <c r="P8" s="65" t="s">
        <v>18</v>
      </c>
      <c r="Q8" s="65" t="s">
        <v>18</v>
      </c>
      <c r="R8" s="65" t="s">
        <v>18</v>
      </c>
      <c r="S8" s="65" t="s">
        <v>18</v>
      </c>
      <c r="T8" s="65" t="s">
        <v>18</v>
      </c>
      <c r="U8" s="66" t="s">
        <v>18</v>
      </c>
      <c r="V8" s="107"/>
      <c r="W8" s="56" t="s">
        <v>18</v>
      </c>
      <c r="X8" s="56" t="s">
        <v>18</v>
      </c>
      <c r="Y8" s="56" t="s">
        <v>18</v>
      </c>
      <c r="Z8" s="56" t="s">
        <v>18</v>
      </c>
      <c r="AA8" s="56" t="s">
        <v>18</v>
      </c>
      <c r="AB8" s="56" t="s">
        <v>18</v>
      </c>
      <c r="AC8" s="57" t="s">
        <v>18</v>
      </c>
      <c r="AD8" s="18">
        <v>0</v>
      </c>
      <c r="AE8" s="170">
        <v>12.236</v>
      </c>
    </row>
    <row r="9" spans="1:31" ht="24" customHeight="1" thickBot="1" thickTop="1">
      <c r="A9" s="10"/>
      <c r="B9" s="8" t="s">
        <v>32</v>
      </c>
      <c r="C9" s="34">
        <v>20.04</v>
      </c>
      <c r="D9" s="34">
        <v>13.184</v>
      </c>
      <c r="E9" s="45">
        <v>20.875</v>
      </c>
      <c r="F9" s="34" t="s">
        <v>18</v>
      </c>
      <c r="G9" s="35" t="s">
        <v>18</v>
      </c>
      <c r="H9" s="92">
        <f>SUM(C9+D9+E9)/3</f>
        <v>18.032999999999998</v>
      </c>
      <c r="I9" s="79">
        <v>11.929</v>
      </c>
      <c r="J9" s="70">
        <v>14.314</v>
      </c>
      <c r="K9" s="70">
        <v>16.161</v>
      </c>
      <c r="L9" s="70" t="s">
        <v>18</v>
      </c>
      <c r="M9" s="71" t="s">
        <v>18</v>
      </c>
      <c r="N9" s="84">
        <f>SUM(I9+J9+K9)/3</f>
        <v>14.134666666666668</v>
      </c>
      <c r="O9" s="85">
        <v>16.7</v>
      </c>
      <c r="P9" s="85">
        <v>15.656</v>
      </c>
      <c r="Q9" s="85">
        <v>16.333</v>
      </c>
      <c r="R9" s="85">
        <v>21.783</v>
      </c>
      <c r="S9" s="85">
        <v>18.556</v>
      </c>
      <c r="T9" s="85" t="s">
        <v>18</v>
      </c>
      <c r="U9" s="105" t="s">
        <v>18</v>
      </c>
      <c r="V9" s="84">
        <f>SUM(O9+P9+Q9+R9+S9)/5</f>
        <v>17.805600000000002</v>
      </c>
      <c r="W9" s="85">
        <v>16.161</v>
      </c>
      <c r="X9" s="85">
        <v>19.269</v>
      </c>
      <c r="Y9" s="85">
        <v>17.167</v>
      </c>
      <c r="Z9" s="85">
        <v>18.556</v>
      </c>
      <c r="AA9" s="85">
        <v>17.276</v>
      </c>
      <c r="AB9" s="85">
        <v>16.161</v>
      </c>
      <c r="AC9" s="105">
        <v>13.184</v>
      </c>
      <c r="AD9" s="84">
        <f>SUM(W9+X9+Y9+Z9+AA9+AB9)/7</f>
        <v>14.941428571428572</v>
      </c>
      <c r="AE9" s="173">
        <v>16.229</v>
      </c>
    </row>
    <row r="10" spans="1:31" ht="24" customHeight="1" thickBot="1" thickTop="1">
      <c r="A10" s="12"/>
      <c r="B10" s="7" t="s">
        <v>6</v>
      </c>
      <c r="C10" s="44">
        <v>16.161</v>
      </c>
      <c r="D10" s="44">
        <v>14.314</v>
      </c>
      <c r="E10" s="44">
        <v>14.571</v>
      </c>
      <c r="F10" s="44">
        <v>25.05</v>
      </c>
      <c r="G10" s="36" t="s">
        <v>18</v>
      </c>
      <c r="H10" s="93">
        <f>(C10+D10+E10+F10)/4</f>
        <v>17.524</v>
      </c>
      <c r="I10" s="97">
        <v>11.452</v>
      </c>
      <c r="J10" s="98">
        <v>11.972</v>
      </c>
      <c r="K10" s="98">
        <v>15.593</v>
      </c>
      <c r="L10" s="98" t="s">
        <v>18</v>
      </c>
      <c r="M10" s="91" t="s">
        <v>18</v>
      </c>
      <c r="N10" s="46">
        <f>SUM(I10+J10+K10)/3</f>
        <v>13.005666666666665</v>
      </c>
      <c r="O10" s="108" t="s">
        <v>18</v>
      </c>
      <c r="P10" s="109" t="s">
        <v>18</v>
      </c>
      <c r="Q10" s="109" t="s">
        <v>18</v>
      </c>
      <c r="R10" s="109" t="s">
        <v>18</v>
      </c>
      <c r="S10" s="109" t="s">
        <v>18</v>
      </c>
      <c r="T10" s="109" t="s">
        <v>18</v>
      </c>
      <c r="U10" s="110" t="s">
        <v>18</v>
      </c>
      <c r="V10" s="111"/>
      <c r="W10" s="58" t="s">
        <v>18</v>
      </c>
      <c r="X10" s="56" t="s">
        <v>18</v>
      </c>
      <c r="Y10" s="56" t="s">
        <v>18</v>
      </c>
      <c r="Z10" s="56" t="s">
        <v>18</v>
      </c>
      <c r="AA10" s="56" t="s">
        <v>18</v>
      </c>
      <c r="AB10" s="56" t="s">
        <v>18</v>
      </c>
      <c r="AC10" s="59" t="s">
        <v>18</v>
      </c>
      <c r="AD10" s="22">
        <v>0</v>
      </c>
      <c r="AE10" s="171">
        <v>15.265</v>
      </c>
    </row>
    <row r="11" spans="1:31" ht="24" customHeight="1" thickBot="1" thickTop="1">
      <c r="A11" s="10"/>
      <c r="B11" s="7" t="s">
        <v>5</v>
      </c>
      <c r="C11" s="34">
        <v>16.233</v>
      </c>
      <c r="D11" s="34">
        <v>12.806</v>
      </c>
      <c r="E11" s="34">
        <v>22.773</v>
      </c>
      <c r="F11" s="34">
        <v>16.667</v>
      </c>
      <c r="G11" s="35" t="s">
        <v>18</v>
      </c>
      <c r="H11" s="41">
        <f>(C11+D11+E11+F11)/4</f>
        <v>17.11975</v>
      </c>
      <c r="I11" s="94" t="s">
        <v>18</v>
      </c>
      <c r="J11" s="95" t="s">
        <v>18</v>
      </c>
      <c r="K11" s="95" t="s">
        <v>18</v>
      </c>
      <c r="L11" s="95" t="s">
        <v>18</v>
      </c>
      <c r="M11" s="96" t="s">
        <v>18</v>
      </c>
      <c r="N11" s="60">
        <v>0</v>
      </c>
      <c r="O11" s="108" t="s">
        <v>18</v>
      </c>
      <c r="P11" s="109" t="s">
        <v>18</v>
      </c>
      <c r="Q11" s="109" t="s">
        <v>18</v>
      </c>
      <c r="R11" s="109" t="s">
        <v>18</v>
      </c>
      <c r="S11" s="109" t="s">
        <v>18</v>
      </c>
      <c r="T11" s="109" t="s">
        <v>18</v>
      </c>
      <c r="U11" s="110" t="s">
        <v>18</v>
      </c>
      <c r="V11" s="111"/>
      <c r="W11" s="58" t="s">
        <v>18</v>
      </c>
      <c r="X11" s="56" t="s">
        <v>18</v>
      </c>
      <c r="Y11" s="56" t="s">
        <v>18</v>
      </c>
      <c r="Z11" s="56" t="s">
        <v>18</v>
      </c>
      <c r="AA11" s="56" t="s">
        <v>18</v>
      </c>
      <c r="AB11" s="56" t="s">
        <v>18</v>
      </c>
      <c r="AC11" s="59" t="s">
        <v>18</v>
      </c>
      <c r="AD11" s="26">
        <v>0</v>
      </c>
      <c r="AE11" s="174">
        <v>17.12</v>
      </c>
    </row>
    <row r="12" spans="1:31" ht="24" customHeight="1" thickBot="1" thickTop="1">
      <c r="A12" s="12"/>
      <c r="B12" s="32" t="s">
        <v>8</v>
      </c>
      <c r="C12" s="44">
        <v>11.929</v>
      </c>
      <c r="D12" s="44">
        <v>19.269</v>
      </c>
      <c r="E12" s="44">
        <v>13.306</v>
      </c>
      <c r="F12" s="44">
        <v>12.944</v>
      </c>
      <c r="G12" s="40">
        <v>15.121</v>
      </c>
      <c r="H12" s="39">
        <f>SUM(C12+D12+E12+F12+G12)/5</f>
        <v>14.5138</v>
      </c>
      <c r="I12" s="87" t="s">
        <v>18</v>
      </c>
      <c r="J12" s="87" t="s">
        <v>18</v>
      </c>
      <c r="K12" s="87" t="s">
        <v>18</v>
      </c>
      <c r="L12" s="87" t="s">
        <v>18</v>
      </c>
      <c r="M12" s="88" t="s">
        <v>18</v>
      </c>
      <c r="N12" s="60">
        <v>0</v>
      </c>
      <c r="O12" s="108" t="s">
        <v>18</v>
      </c>
      <c r="P12" s="109" t="s">
        <v>18</v>
      </c>
      <c r="Q12" s="109" t="s">
        <v>18</v>
      </c>
      <c r="R12" s="109" t="s">
        <v>18</v>
      </c>
      <c r="S12" s="109" t="s">
        <v>18</v>
      </c>
      <c r="T12" s="109" t="s">
        <v>18</v>
      </c>
      <c r="U12" s="110" t="s">
        <v>18</v>
      </c>
      <c r="V12" s="111"/>
      <c r="W12" s="58" t="s">
        <v>18</v>
      </c>
      <c r="X12" s="56" t="s">
        <v>18</v>
      </c>
      <c r="Y12" s="56" t="s">
        <v>18</v>
      </c>
      <c r="Z12" s="56" t="s">
        <v>18</v>
      </c>
      <c r="AA12" s="56" t="s">
        <v>18</v>
      </c>
      <c r="AB12" s="56" t="s">
        <v>18</v>
      </c>
      <c r="AC12" s="59" t="s">
        <v>18</v>
      </c>
      <c r="AD12" s="26">
        <v>0</v>
      </c>
      <c r="AE12" s="174">
        <v>14.514</v>
      </c>
    </row>
    <row r="13" spans="1:31" ht="24" customHeight="1" thickBot="1" thickTop="1">
      <c r="A13" s="10"/>
      <c r="B13" s="32" t="s">
        <v>7</v>
      </c>
      <c r="C13" s="34">
        <v>11.667</v>
      </c>
      <c r="D13" s="34">
        <v>19.5</v>
      </c>
      <c r="E13" s="34">
        <v>13.541</v>
      </c>
      <c r="F13" s="45">
        <v>14.314</v>
      </c>
      <c r="G13" s="77">
        <v>13.917</v>
      </c>
      <c r="H13" s="102">
        <f>SUM(C13+D13+E13+F13+G13)/5</f>
        <v>14.587799999999998</v>
      </c>
      <c r="I13" s="79">
        <v>11.881</v>
      </c>
      <c r="J13" s="70">
        <v>16.7</v>
      </c>
      <c r="K13" s="70">
        <v>15.667</v>
      </c>
      <c r="L13" s="70">
        <v>18.556</v>
      </c>
      <c r="M13" s="71">
        <v>17.893</v>
      </c>
      <c r="N13" s="103">
        <f>SUM(C13+D13+E13+F13+G13)/5</f>
        <v>14.587799999999998</v>
      </c>
      <c r="O13" s="37">
        <v>14.212</v>
      </c>
      <c r="P13" s="37">
        <v>12.22</v>
      </c>
      <c r="Q13" s="37">
        <v>16.167</v>
      </c>
      <c r="R13" s="37">
        <v>14.7</v>
      </c>
      <c r="S13" s="37">
        <v>17.893</v>
      </c>
      <c r="T13" s="37">
        <v>11.97</v>
      </c>
      <c r="U13" s="38" t="s">
        <v>18</v>
      </c>
      <c r="V13" s="43">
        <f>SUM(O13+P13+Q13+R13+S13+T13)/6</f>
        <v>14.527000000000001</v>
      </c>
      <c r="W13" s="58" t="s">
        <v>18</v>
      </c>
      <c r="X13" s="56" t="s">
        <v>18</v>
      </c>
      <c r="Y13" s="56" t="s">
        <v>18</v>
      </c>
      <c r="Z13" s="56" t="s">
        <v>18</v>
      </c>
      <c r="AA13" s="56" t="s">
        <v>18</v>
      </c>
      <c r="AB13" s="56" t="s">
        <v>18</v>
      </c>
      <c r="AC13" s="59" t="s">
        <v>18</v>
      </c>
      <c r="AD13" s="18">
        <v>0</v>
      </c>
      <c r="AE13" s="170">
        <v>14.568</v>
      </c>
    </row>
    <row r="14" spans="1:31" ht="24" customHeight="1" thickBot="1" thickTop="1">
      <c r="A14" s="12"/>
      <c r="B14" s="5" t="s">
        <v>10</v>
      </c>
      <c r="C14" s="44">
        <v>13.917</v>
      </c>
      <c r="D14" s="44">
        <v>15.182</v>
      </c>
      <c r="E14" s="44">
        <v>16.161</v>
      </c>
      <c r="F14" s="37" t="s">
        <v>18</v>
      </c>
      <c r="G14" s="38" t="s">
        <v>18</v>
      </c>
      <c r="H14" s="86">
        <f>SUM(C14+D14+E14)/3</f>
        <v>15.086666666666668</v>
      </c>
      <c r="I14" s="89">
        <v>11.651</v>
      </c>
      <c r="J14" s="90">
        <v>17.963</v>
      </c>
      <c r="K14" s="90">
        <v>15.656</v>
      </c>
      <c r="L14" s="90">
        <v>20.333</v>
      </c>
      <c r="M14" s="91">
        <v>14</v>
      </c>
      <c r="N14" s="46">
        <f>SUM(I14+J14+K14+L14+M14)/5</f>
        <v>15.920600000000002</v>
      </c>
      <c r="O14" s="65" t="s">
        <v>18</v>
      </c>
      <c r="P14" s="65" t="s">
        <v>18</v>
      </c>
      <c r="Q14" s="65" t="s">
        <v>18</v>
      </c>
      <c r="R14" s="65" t="s">
        <v>18</v>
      </c>
      <c r="S14" s="65" t="s">
        <v>18</v>
      </c>
      <c r="T14" s="65" t="s">
        <v>18</v>
      </c>
      <c r="U14" s="66" t="s">
        <v>18</v>
      </c>
      <c r="V14" s="107"/>
      <c r="W14" s="56" t="s">
        <v>18</v>
      </c>
      <c r="X14" s="56" t="s">
        <v>18</v>
      </c>
      <c r="Y14" s="56" t="s">
        <v>18</v>
      </c>
      <c r="Z14" s="56" t="s">
        <v>18</v>
      </c>
      <c r="AA14" s="56" t="s">
        <v>18</v>
      </c>
      <c r="AB14" s="56" t="s">
        <v>18</v>
      </c>
      <c r="AC14" s="57" t="s">
        <v>18</v>
      </c>
      <c r="AD14" s="18">
        <v>0</v>
      </c>
      <c r="AE14" s="170">
        <v>15.504</v>
      </c>
    </row>
    <row r="15" spans="1:31" ht="24" customHeight="1" thickBot="1" thickTop="1">
      <c r="A15" s="10"/>
      <c r="B15" s="5" t="s">
        <v>30</v>
      </c>
      <c r="C15" s="34">
        <v>13.639</v>
      </c>
      <c r="D15" s="34">
        <v>12.455</v>
      </c>
      <c r="E15" s="34">
        <v>16.367</v>
      </c>
      <c r="F15" s="34" t="s">
        <v>18</v>
      </c>
      <c r="G15" s="35" t="s">
        <v>18</v>
      </c>
      <c r="H15" s="41">
        <f>SUM(C15+D15+E15)/3</f>
        <v>14.153666666666666</v>
      </c>
      <c r="I15" s="72" t="s">
        <v>18</v>
      </c>
      <c r="J15" s="72" t="s">
        <v>18</v>
      </c>
      <c r="K15" s="72" t="s">
        <v>18</v>
      </c>
      <c r="L15" s="72" t="s">
        <v>18</v>
      </c>
      <c r="M15" s="72" t="s">
        <v>18</v>
      </c>
      <c r="N15" s="56" t="s">
        <v>18</v>
      </c>
      <c r="O15" s="65" t="s">
        <v>18</v>
      </c>
      <c r="P15" s="65" t="s">
        <v>18</v>
      </c>
      <c r="Q15" s="65" t="s">
        <v>18</v>
      </c>
      <c r="R15" s="65" t="s">
        <v>18</v>
      </c>
      <c r="S15" s="65" t="s">
        <v>18</v>
      </c>
      <c r="T15" s="65" t="s">
        <v>18</v>
      </c>
      <c r="U15" s="66" t="s">
        <v>18</v>
      </c>
      <c r="V15" s="112"/>
      <c r="W15" s="56" t="s">
        <v>18</v>
      </c>
      <c r="X15" s="56" t="s">
        <v>18</v>
      </c>
      <c r="Y15" s="56" t="s">
        <v>18</v>
      </c>
      <c r="Z15" s="56" t="s">
        <v>18</v>
      </c>
      <c r="AA15" s="56" t="s">
        <v>18</v>
      </c>
      <c r="AB15" s="56" t="s">
        <v>18</v>
      </c>
      <c r="AC15" s="57" t="s">
        <v>18</v>
      </c>
      <c r="AD15" s="21">
        <v>0</v>
      </c>
      <c r="AE15" s="170">
        <v>14.154</v>
      </c>
    </row>
    <row r="16" spans="1:31" ht="24" customHeight="1" thickBot="1" thickTop="1">
      <c r="A16" s="12"/>
      <c r="B16" s="9" t="s">
        <v>2</v>
      </c>
      <c r="C16" s="44">
        <v>15.5</v>
      </c>
      <c r="D16" s="44">
        <v>15.182</v>
      </c>
      <c r="E16" s="44">
        <v>11.738</v>
      </c>
      <c r="F16" s="44">
        <v>14.314</v>
      </c>
      <c r="G16" s="40">
        <v>12</v>
      </c>
      <c r="H16" s="61">
        <f>SUM(F16+G16+C16+D16+E16)/5</f>
        <v>13.746800000000002</v>
      </c>
      <c r="I16" s="68" t="s">
        <v>18</v>
      </c>
      <c r="J16" s="68" t="s">
        <v>18</v>
      </c>
      <c r="K16" s="68" t="s">
        <v>18</v>
      </c>
      <c r="L16" s="68" t="s">
        <v>18</v>
      </c>
      <c r="M16" s="68" t="s">
        <v>18</v>
      </c>
      <c r="N16" s="62" t="s">
        <v>18</v>
      </c>
      <c r="O16" s="65" t="s">
        <v>18</v>
      </c>
      <c r="P16" s="65" t="s">
        <v>18</v>
      </c>
      <c r="Q16" s="65" t="s">
        <v>18</v>
      </c>
      <c r="R16" s="65" t="s">
        <v>18</v>
      </c>
      <c r="S16" s="65" t="s">
        <v>18</v>
      </c>
      <c r="T16" s="65" t="s">
        <v>18</v>
      </c>
      <c r="U16" s="66" t="s">
        <v>18</v>
      </c>
      <c r="V16" s="106"/>
      <c r="W16" s="56" t="s">
        <v>18</v>
      </c>
      <c r="X16" s="56" t="s">
        <v>18</v>
      </c>
      <c r="Y16" s="56" t="s">
        <v>18</v>
      </c>
      <c r="Z16" s="56" t="s">
        <v>18</v>
      </c>
      <c r="AA16" s="56" t="s">
        <v>18</v>
      </c>
      <c r="AB16" s="56" t="s">
        <v>18</v>
      </c>
      <c r="AC16" s="57" t="s">
        <v>18</v>
      </c>
      <c r="AD16" s="22">
        <v>0</v>
      </c>
      <c r="AE16" s="171">
        <v>13.747</v>
      </c>
    </row>
    <row r="17" spans="1:31" ht="24" customHeight="1" thickBot="1" thickTop="1">
      <c r="A17" s="10"/>
      <c r="B17" s="9" t="s">
        <v>29</v>
      </c>
      <c r="C17" s="34">
        <v>15.182</v>
      </c>
      <c r="D17" s="34">
        <v>14.9</v>
      </c>
      <c r="E17" s="34">
        <v>11.133</v>
      </c>
      <c r="F17" s="45">
        <v>13.848</v>
      </c>
      <c r="G17" s="78">
        <v>13.541</v>
      </c>
      <c r="H17" s="61">
        <f>SUM(F17+G17+C17+D17+E17)/5</f>
        <v>13.7208</v>
      </c>
      <c r="I17" s="79">
        <v>14.314</v>
      </c>
      <c r="J17" s="70">
        <v>11.056</v>
      </c>
      <c r="K17" s="70">
        <v>14.735</v>
      </c>
      <c r="L17" s="70">
        <v>11</v>
      </c>
      <c r="M17" s="64">
        <v>18</v>
      </c>
      <c r="N17" s="46">
        <f>SUM(I17+J17+K17+L17+M17)/5</f>
        <v>13.820999999999998</v>
      </c>
      <c r="O17" s="65" t="s">
        <v>18</v>
      </c>
      <c r="P17" s="65" t="s">
        <v>18</v>
      </c>
      <c r="Q17" s="65" t="s">
        <v>18</v>
      </c>
      <c r="R17" s="65" t="s">
        <v>18</v>
      </c>
      <c r="S17" s="65" t="s">
        <v>18</v>
      </c>
      <c r="T17" s="65" t="s">
        <v>18</v>
      </c>
      <c r="U17" s="66" t="s">
        <v>18</v>
      </c>
      <c r="V17" s="107"/>
      <c r="W17" s="56" t="s">
        <v>18</v>
      </c>
      <c r="X17" s="56" t="s">
        <v>18</v>
      </c>
      <c r="Y17" s="56" t="s">
        <v>18</v>
      </c>
      <c r="Z17" s="56" t="s">
        <v>18</v>
      </c>
      <c r="AA17" s="56" t="s">
        <v>18</v>
      </c>
      <c r="AB17" s="56" t="s">
        <v>18</v>
      </c>
      <c r="AC17" s="57" t="s">
        <v>18</v>
      </c>
      <c r="AD17" s="18">
        <v>0</v>
      </c>
      <c r="AE17" s="170">
        <v>13.771</v>
      </c>
    </row>
    <row r="18" spans="1:31" ht="24" customHeight="1" thickBot="1" thickTop="1">
      <c r="A18" s="12"/>
      <c r="B18" s="13" t="s">
        <v>3</v>
      </c>
      <c r="C18" s="44">
        <v>17.074</v>
      </c>
      <c r="D18" s="44">
        <v>11.208</v>
      </c>
      <c r="E18" s="44">
        <v>15.182</v>
      </c>
      <c r="F18" s="44">
        <v>16.048</v>
      </c>
      <c r="G18" s="38" t="s">
        <v>18</v>
      </c>
      <c r="H18" s="99">
        <f>SUM(C18+D18+E18+F18)/4</f>
        <v>14.878</v>
      </c>
      <c r="I18" s="101" t="s">
        <v>18</v>
      </c>
      <c r="J18" s="72" t="s">
        <v>18</v>
      </c>
      <c r="K18" s="72" t="s">
        <v>18</v>
      </c>
      <c r="L18" s="72" t="s">
        <v>18</v>
      </c>
      <c r="M18" s="72" t="s">
        <v>18</v>
      </c>
      <c r="N18" s="63" t="s">
        <v>18</v>
      </c>
      <c r="O18" s="65" t="s">
        <v>18</v>
      </c>
      <c r="P18" s="65" t="s">
        <v>18</v>
      </c>
      <c r="Q18" s="65" t="s">
        <v>18</v>
      </c>
      <c r="R18" s="65" t="s">
        <v>18</v>
      </c>
      <c r="S18" s="65" t="s">
        <v>18</v>
      </c>
      <c r="T18" s="65" t="s">
        <v>18</v>
      </c>
      <c r="U18" s="66" t="s">
        <v>18</v>
      </c>
      <c r="V18" s="107"/>
      <c r="W18" s="56" t="s">
        <v>18</v>
      </c>
      <c r="X18" s="56" t="s">
        <v>18</v>
      </c>
      <c r="Y18" s="56" t="s">
        <v>18</v>
      </c>
      <c r="Z18" s="56" t="s">
        <v>18</v>
      </c>
      <c r="AA18" s="56" t="s">
        <v>18</v>
      </c>
      <c r="AB18" s="56" t="s">
        <v>18</v>
      </c>
      <c r="AC18" s="57" t="s">
        <v>18</v>
      </c>
      <c r="AD18" s="18">
        <v>0</v>
      </c>
      <c r="AE18" s="170">
        <v>14.878</v>
      </c>
    </row>
    <row r="19" spans="1:31" ht="24" customHeight="1" thickBot="1">
      <c r="A19" s="10"/>
      <c r="B19" s="33" t="s">
        <v>28</v>
      </c>
      <c r="C19" s="67">
        <v>18.556</v>
      </c>
      <c r="D19" s="67">
        <v>18.556</v>
      </c>
      <c r="E19" s="67">
        <v>16.433</v>
      </c>
      <c r="F19" s="67">
        <v>22.773</v>
      </c>
      <c r="G19" s="48" t="s">
        <v>18</v>
      </c>
      <c r="H19" s="100">
        <f>SUM(C19+D19+E19+F19)/4</f>
        <v>19.0795</v>
      </c>
      <c r="I19" s="80">
        <v>13.028</v>
      </c>
      <c r="J19" s="67">
        <v>14.314</v>
      </c>
      <c r="K19" s="67">
        <v>13.694</v>
      </c>
      <c r="L19" s="67">
        <v>11.133</v>
      </c>
      <c r="M19" s="73">
        <v>22.773</v>
      </c>
      <c r="N19" s="104">
        <f>SUM(I19+J19+K19+L19+M19)/5</f>
        <v>14.988399999999999</v>
      </c>
      <c r="O19" s="85">
        <v>14.314</v>
      </c>
      <c r="P19" s="85">
        <v>12.333</v>
      </c>
      <c r="Q19" s="85">
        <v>16.161</v>
      </c>
      <c r="R19" s="85">
        <v>17.893</v>
      </c>
      <c r="S19" s="85">
        <v>16.1</v>
      </c>
      <c r="T19" s="85">
        <v>15.182</v>
      </c>
      <c r="U19" s="105" t="s">
        <v>18</v>
      </c>
      <c r="V19" s="113">
        <f>SUM(O19+P19+Q19+R19+S19+T19)/6</f>
        <v>15.3305</v>
      </c>
      <c r="W19" s="85" t="s">
        <v>18</v>
      </c>
      <c r="X19" s="85" t="s">
        <v>18</v>
      </c>
      <c r="Y19" s="85" t="s">
        <v>18</v>
      </c>
      <c r="Z19" s="85" t="s">
        <v>18</v>
      </c>
      <c r="AA19" s="85" t="s">
        <v>18</v>
      </c>
      <c r="AB19" s="85" t="s">
        <v>18</v>
      </c>
      <c r="AC19" s="105" t="s">
        <v>18</v>
      </c>
      <c r="AD19" s="22">
        <v>0</v>
      </c>
      <c r="AE19" s="170">
        <v>16.466</v>
      </c>
    </row>
    <row r="20" ht="13.5" thickTop="1"/>
  </sheetData>
  <mergeCells count="5">
    <mergeCell ref="W2:AD2"/>
    <mergeCell ref="A1:D1"/>
    <mergeCell ref="C2:H2"/>
    <mergeCell ref="I2:N2"/>
    <mergeCell ref="O2:V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BUKAN</dc:creator>
  <cp:keywords/>
  <dc:description/>
  <cp:lastModifiedBy>meltem</cp:lastModifiedBy>
  <dcterms:created xsi:type="dcterms:W3CDTF">2008-07-14T19:59:33Z</dcterms:created>
  <dcterms:modified xsi:type="dcterms:W3CDTF">2009-06-04T07:44:57Z</dcterms:modified>
  <cp:category/>
  <cp:version/>
  <cp:contentType/>
  <cp:contentStatus/>
</cp:coreProperties>
</file>